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codeName="ThisWorkbook" autoCompressPictures="0"/>
  <bookViews>
    <workbookView xWindow="0" yWindow="0" windowWidth="25180" windowHeight="12060" activeTab="1"/>
  </bookViews>
  <sheets>
    <sheet name="HF3035" sheetId="1" r:id="rId1"/>
    <sheet name="HF3055" sheetId="3" r:id="rId2"/>
    <sheet name="HF3077" sheetId="4" r:id="rId3"/>
    <sheet name="HF2354" sheetId="6" r:id="rId4"/>
    <sheet name="HF3016_HF3177(R)" sheetId="7" r:id="rId5"/>
    <sheet name="HF2927" sheetId="8" r:id="rId6"/>
    <sheet name="HF3178" sheetId="9" r:id="rId7"/>
    <sheet name="HF3253" sheetId="5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5" l="1"/>
  <c r="J6" i="5"/>
  <c r="H6" i="5"/>
  <c r="F6" i="5"/>
  <c r="D6" i="5"/>
  <c r="M5" i="5"/>
  <c r="L5" i="5"/>
  <c r="J5" i="5"/>
  <c r="H5" i="5"/>
  <c r="F5" i="5"/>
  <c r="E5" i="5"/>
  <c r="D5" i="5"/>
  <c r="C5" i="5"/>
  <c r="B5" i="5"/>
  <c r="K4" i="5"/>
  <c r="I4" i="5"/>
  <c r="G4" i="5"/>
  <c r="E4" i="5"/>
  <c r="N5" i="5"/>
  <c r="N4" i="5"/>
  <c r="N6" i="5"/>
</calcChain>
</file>

<file path=xl/sharedStrings.xml><?xml version="1.0" encoding="utf-8"?>
<sst xmlns="http://schemas.openxmlformats.org/spreadsheetml/2006/main" count="446" uniqueCount="129">
  <si>
    <t>3/100</t>
  </si>
  <si>
    <t>6/100</t>
  </si>
  <si>
    <t>HF3035 Tumor</t>
  </si>
  <si>
    <t>-</t>
  </si>
  <si>
    <t>HF3035 NS (P7)</t>
  </si>
  <si>
    <t>HF3035_PDX3</t>
  </si>
  <si>
    <t>HF3035_PDX4</t>
  </si>
  <si>
    <t>HF3035_PDXNS1 (P13)</t>
  </si>
  <si>
    <t>HF3035_PDXNS2 (P8)</t>
  </si>
  <si>
    <t>2/2</t>
  </si>
  <si>
    <t>3/3</t>
  </si>
  <si>
    <t>3/7-9</t>
  </si>
  <si>
    <t>3/10</t>
  </si>
  <si>
    <t>3/20</t>
  </si>
  <si>
    <t>3/30</t>
  </si>
  <si>
    <t>3/50</t>
  </si>
  <si>
    <t>6/50</t>
  </si>
  <si>
    <t>3/3(^)</t>
  </si>
  <si>
    <t>3/2</t>
  </si>
  <si>
    <t>3/6-9</t>
  </si>
  <si>
    <t>6/4</t>
  </si>
  <si>
    <t>6/6</t>
  </si>
  <si>
    <t>6/40</t>
  </si>
  <si>
    <t>HF3035 NS (P5)</t>
  </si>
  <si>
    <t>6/20</t>
  </si>
  <si>
    <t>(%) METAPHASE NUCLEI (**)</t>
  </si>
  <si>
    <t>Supplementary Table 1.  FISH signal per nucleus -  HF3035</t>
  </si>
  <si>
    <t>Supplementary Table 1.  FISH signal per nucleus -  HF3055</t>
  </si>
  <si>
    <t>Supplementary Table 1.  FISH signal per nucleus -  HF3077</t>
  </si>
  <si>
    <t>Supplementary Table 1.  FISH signal per nucleus -  HF3253</t>
  </si>
  <si>
    <t>2\2</t>
  </si>
  <si>
    <t>3\3</t>
  </si>
  <si>
    <t>4\4</t>
  </si>
  <si>
    <t>6\6</t>
  </si>
  <si>
    <t>2\6~9</t>
  </si>
  <si>
    <t>3\6~9</t>
  </si>
  <si>
    <t>2\~10</t>
  </si>
  <si>
    <t>3\~10</t>
  </si>
  <si>
    <t>1\~20</t>
  </si>
  <si>
    <t>2\~20</t>
  </si>
  <si>
    <t>3\~20</t>
  </si>
  <si>
    <t>1\~30</t>
  </si>
  <si>
    <t>2\~30</t>
  </si>
  <si>
    <t>3\~30</t>
  </si>
  <si>
    <t>1\~50</t>
  </si>
  <si>
    <t>2\~50</t>
  </si>
  <si>
    <t>3\~50</t>
  </si>
  <si>
    <t>1\~100</t>
  </si>
  <si>
    <t>2\~100</t>
  </si>
  <si>
    <t>3\~100</t>
  </si>
  <si>
    <t>6\~100</t>
  </si>
  <si>
    <t>nuclei with &gt;5 copies (%)</t>
  </si>
  <si>
    <t>HF3077_PDX1</t>
  </si>
  <si>
    <t>Supplementary Table 1.  FISH signal per nucleus -  HF2354</t>
  </si>
  <si>
    <t>total counted</t>
  </si>
  <si>
    <t xml:space="preserve">(%) NUCLEI </t>
  </si>
  <si>
    <t>HF3055_PDX1</t>
  </si>
  <si>
    <t>MET   del (%)</t>
  </si>
  <si>
    <t xml:space="preserve">HF3077 NS (P11) </t>
  </si>
  <si>
    <t xml:space="preserve">HF3077_PDX2 </t>
  </si>
  <si>
    <t xml:space="preserve">HF3077  NS (P11) </t>
  </si>
  <si>
    <t xml:space="preserve">HF3077 Tumor </t>
  </si>
  <si>
    <t xml:space="preserve">(%) METAPHASE NUCLEI </t>
  </si>
  <si>
    <t>HF2354Tumor</t>
  </si>
  <si>
    <r>
      <t xml:space="preserve">HF2354  NS (P14) </t>
    </r>
    <r>
      <rPr>
        <sz val="12"/>
        <color rgb="FF000000"/>
        <rFont val="Arial"/>
        <family val="2"/>
      </rPr>
      <t/>
    </r>
  </si>
  <si>
    <t>HF2354_PDX1</t>
  </si>
  <si>
    <t xml:space="preserve">HF2354  NS (P14) </t>
  </si>
  <si>
    <t>extrachromosomal amplification</t>
  </si>
  <si>
    <t>Yes</t>
  </si>
  <si>
    <t>total metaphase nuclei</t>
  </si>
  <si>
    <r>
      <t xml:space="preserve">HF3016  NS (P16) </t>
    </r>
    <r>
      <rPr>
        <sz val="12"/>
        <color rgb="FF000000"/>
        <rFont val="Arial"/>
        <family val="2"/>
      </rPr>
      <t/>
    </r>
  </si>
  <si>
    <t>HF3016_PDX1</t>
  </si>
  <si>
    <t>HF3016 Tumor</t>
  </si>
  <si>
    <t>HF3177 Tumor</t>
  </si>
  <si>
    <t>HF3177_PDX1</t>
  </si>
  <si>
    <r>
      <t xml:space="preserve">HF3177  NS (P18) </t>
    </r>
    <r>
      <rPr>
        <sz val="12"/>
        <color rgb="FF000000"/>
        <rFont val="Arial"/>
        <family val="2"/>
      </rPr>
      <t/>
    </r>
  </si>
  <si>
    <t>Supplementary Table 1.  FISH signal per nucleus -  HF3016 / HF3016-R (HF3177)</t>
  </si>
  <si>
    <t xml:space="preserve">total counted
</t>
  </si>
  <si>
    <r>
      <t xml:space="preserve">HF3253  NS (P16) </t>
    </r>
    <r>
      <rPr>
        <sz val="12"/>
        <color rgb="FF000000"/>
        <rFont val="Arial"/>
        <family val="2"/>
      </rPr>
      <t/>
    </r>
  </si>
  <si>
    <t>HF3253_PDX1</t>
  </si>
  <si>
    <t xml:space="preserve">HF3253  NS (P16) </t>
  </si>
  <si>
    <t>HF3253 Tumor</t>
  </si>
  <si>
    <t>2\3</t>
  </si>
  <si>
    <t>HF3178 p15</t>
  </si>
  <si>
    <t>HF2927 PDX1</t>
  </si>
  <si>
    <t>HF3178 PDX1</t>
  </si>
  <si>
    <t># signal per nucleus  7q11.22 (control)/ 7p11.2 (EGFR)</t>
  </si>
  <si>
    <t>Supplementary Table 1.  FISH signal per nucleus - HF3178</t>
  </si>
  <si>
    <t>Supplementary Table 1.  FISH signal per nucleus -  HF2927</t>
  </si>
  <si>
    <t>3/6~9</t>
  </si>
  <si>
    <t>3/~10</t>
  </si>
  <si>
    <t>3/~20</t>
  </si>
  <si>
    <t>3/~30</t>
  </si>
  <si>
    <t>3/~50</t>
  </si>
  <si>
    <t>3/100+</t>
  </si>
  <si>
    <t>6/100+</t>
  </si>
  <si>
    <t>6/~50</t>
  </si>
  <si>
    <t>6/~10</t>
  </si>
  <si>
    <t>6/~20</t>
  </si>
  <si>
    <t>6/~30</t>
  </si>
  <si>
    <t>6/6~9</t>
  </si>
  <si>
    <t>HF2927 p18</t>
  </si>
  <si>
    <t># signal per nucleus  8q11 (control) /         8q14 (MYC)</t>
  </si>
  <si>
    <t># signal per nucleus   4q11 (control) /         4q11 (PDGFRA)</t>
  </si>
  <si>
    <t>(^) 3  7qCtr, 2MET + 2SM</t>
  </si>
  <si>
    <t># signal per nucleus   4q11 (control) /         4q12(PDGFRA)</t>
  </si>
  <si>
    <t>3\4</t>
  </si>
  <si>
    <t>3\5</t>
  </si>
  <si>
    <t>4\~30</t>
  </si>
  <si>
    <t>4\~50</t>
  </si>
  <si>
    <t>4\~100</t>
  </si>
  <si>
    <t>5\~100</t>
  </si>
  <si>
    <t>nuclei with &gt;5 signals (%)</t>
  </si>
  <si>
    <t>6~9\6~9</t>
  </si>
  <si>
    <t>~10\~10</t>
  </si>
  <si>
    <t>~20\~20</t>
  </si>
  <si>
    <t>~30\~30</t>
  </si>
  <si>
    <t>~50\~50</t>
  </si>
  <si>
    <t>~100\~100</t>
  </si>
  <si>
    <t># signal per nucleus  7p11.2 (EGFR) /         12q13.3-14.1 (CDK4)</t>
  </si>
  <si>
    <t># signal per nucleus  12q12 (control) / 12q13.3-14.1 (CDK4)</t>
  </si>
  <si>
    <t>HF3055_tumor</t>
  </si>
  <si>
    <t>HF3055_NS (P19)</t>
  </si>
  <si>
    <t>YES</t>
  </si>
  <si>
    <t>HF3055_PDX2</t>
  </si>
  <si>
    <t># signal per nucleus        7q11 (control)  /         7q31 (MET)</t>
  </si>
  <si>
    <t># signal per nucleus        7q11 (control)  /       7q31 (MET)</t>
  </si>
  <si>
    <t>4/4</t>
  </si>
  <si>
    <t>nuclei with &gt;6 signals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</si>
</sst>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wrapText="1" readingOrder="1"/>
    </xf>
    <xf numFmtId="0" fontId="4" fillId="0" borderId="0" xfId="0" applyFont="1" applyBorder="1"/>
    <xf numFmtId="0" fontId="5" fillId="0" borderId="0" xfId="0" applyFont="1" applyBorder="1" applyAlignment="1">
      <alignment horizontal="center" wrapText="1" readingOrder="1"/>
    </xf>
    <xf numFmtId="0" fontId="5" fillId="0" borderId="0" xfId="0" applyFont="1" applyAlignment="1">
      <alignment horizontal="center" wrapText="1" readingOrder="1"/>
    </xf>
    <xf numFmtId="0" fontId="2" fillId="0" borderId="0" xfId="0" applyFont="1"/>
    <xf numFmtId="0" fontId="0" fillId="0" borderId="0" xfId="0" applyFill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Border="1"/>
    <xf numFmtId="0" fontId="10" fillId="2" borderId="7" xfId="0" applyFont="1" applyFill="1" applyBorder="1" applyAlignment="1">
      <alignment horizontal="center" wrapText="1" readingOrder="1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 wrapText="1" readingOrder="1"/>
    </xf>
    <xf numFmtId="1" fontId="11" fillId="0" borderId="7" xfId="0" applyNumberFormat="1" applyFont="1" applyFill="1" applyBorder="1" applyAlignment="1">
      <alignment horizontal="right" wrapText="1" readingOrder="1"/>
    </xf>
    <xf numFmtId="1" fontId="6" fillId="0" borderId="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 readingOrder="1"/>
    </xf>
    <xf numFmtId="49" fontId="10" fillId="2" borderId="7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6" fillId="0" borderId="0" xfId="0" applyFont="1" applyFill="1" applyBorder="1"/>
    <xf numFmtId="0" fontId="10" fillId="2" borderId="4" xfId="0" applyFont="1" applyFill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left" wrapText="1" readingOrder="1"/>
    </xf>
    <xf numFmtId="0" fontId="12" fillId="0" borderId="0" xfId="0" applyFont="1" applyAlignment="1">
      <alignment wrapText="1"/>
    </xf>
    <xf numFmtId="0" fontId="10" fillId="0" borderId="0" xfId="0" applyFont="1" applyBorder="1" applyAlignment="1">
      <alignment wrapText="1" readingOrder="1"/>
    </xf>
    <xf numFmtId="0" fontId="11" fillId="0" borderId="0" xfId="0" applyFont="1" applyAlignment="1">
      <alignment horizontal="left" vertical="center" readingOrder="1"/>
    </xf>
    <xf numFmtId="0" fontId="0" fillId="0" borderId="0" xfId="0" applyFont="1"/>
    <xf numFmtId="0" fontId="9" fillId="0" borderId="0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 readingOrder="1"/>
    </xf>
    <xf numFmtId="49" fontId="10" fillId="2" borderId="4" xfId="0" applyNumberFormat="1" applyFont="1" applyFill="1" applyBorder="1" applyAlignment="1">
      <alignment horizontal="center" wrapText="1" readingOrder="1"/>
    </xf>
    <xf numFmtId="49" fontId="10" fillId="2" borderId="5" xfId="0" applyNumberFormat="1" applyFont="1" applyFill="1" applyBorder="1" applyAlignment="1">
      <alignment horizontal="center" wrapText="1" readingOrder="1"/>
    </xf>
    <xf numFmtId="49" fontId="10" fillId="2" borderId="6" xfId="0" applyNumberFormat="1" applyFont="1" applyFill="1" applyBorder="1" applyAlignment="1">
      <alignment horizontal="center" wrapText="1" readingOrder="1"/>
    </xf>
    <xf numFmtId="49" fontId="10" fillId="3" borderId="7" xfId="0" applyNumberFormat="1" applyFont="1" applyFill="1" applyBorder="1" applyAlignment="1">
      <alignment horizontal="center" wrapText="1" readingOrder="1"/>
    </xf>
    <xf numFmtId="49" fontId="9" fillId="3" borderId="7" xfId="0" applyNumberFormat="1" applyFont="1" applyFill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164" fontId="6" fillId="0" borderId="7" xfId="0" applyNumberFormat="1" applyFont="1" applyBorder="1"/>
    <xf numFmtId="0" fontId="11" fillId="0" borderId="0" xfId="0" applyFont="1" applyAlignment="1">
      <alignment horizontal="center" wrapText="1" readingOrder="1"/>
    </xf>
    <xf numFmtId="0" fontId="13" fillId="3" borderId="6" xfId="0" applyFont="1" applyFill="1" applyBorder="1" applyAlignment="1">
      <alignment wrapText="1"/>
    </xf>
    <xf numFmtId="164" fontId="11" fillId="0" borderId="7" xfId="0" applyNumberFormat="1" applyFont="1" applyFill="1" applyBorder="1" applyAlignment="1">
      <alignment horizontal="center" wrapText="1" readingOrder="1"/>
    </xf>
    <xf numFmtId="0" fontId="6" fillId="0" borderId="7" xfId="0" applyFont="1" applyBorder="1"/>
    <xf numFmtId="0" fontId="12" fillId="0" borderId="0" xfId="0" applyFont="1" applyAlignment="1">
      <alignment horizontal="left" vertical="center" readingOrder="1"/>
    </xf>
    <xf numFmtId="0" fontId="12" fillId="0" borderId="0" xfId="0" applyFont="1"/>
    <xf numFmtId="0" fontId="9" fillId="0" borderId="0" xfId="0" applyFont="1" applyBorder="1" applyAlignment="1">
      <alignment wrapText="1" readingOrder="1"/>
    </xf>
    <xf numFmtId="164" fontId="12" fillId="0" borderId="7" xfId="0" applyNumberFormat="1" applyFont="1" applyBorder="1" applyAlignment="1">
      <alignment horizontal="center" wrapText="1" readingOrder="1"/>
    </xf>
    <xf numFmtId="0" fontId="12" fillId="0" borderId="7" xfId="0" applyFont="1" applyBorder="1" applyAlignment="1">
      <alignment horizontal="center" wrapText="1" readingOrder="1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 readingOrder="1"/>
    </xf>
    <xf numFmtId="0" fontId="10" fillId="0" borderId="0" xfId="0" applyFont="1" applyFill="1" applyBorder="1" applyAlignment="1">
      <alignment horizontal="left" wrapText="1" readingOrder="1"/>
    </xf>
    <xf numFmtId="0" fontId="0" fillId="0" borderId="0" xfId="0" applyFill="1" applyAlignment="1">
      <alignment wrapText="1"/>
    </xf>
    <xf numFmtId="0" fontId="13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wrapText="1" readingOrder="1"/>
    </xf>
    <xf numFmtId="1" fontId="6" fillId="0" borderId="7" xfId="0" applyNumberFormat="1" applyFont="1" applyFill="1" applyBorder="1" applyAlignment="1"/>
    <xf numFmtId="0" fontId="6" fillId="0" borderId="7" xfId="0" applyFont="1" applyBorder="1" applyAlignment="1"/>
    <xf numFmtId="164" fontId="11" fillId="0" borderId="7" xfId="0" applyNumberFormat="1" applyFont="1" applyFill="1" applyBorder="1" applyAlignment="1">
      <alignment horizontal="right" wrapText="1" readingOrder="1"/>
    </xf>
    <xf numFmtId="16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164" fontId="6" fillId="0" borderId="7" xfId="0" applyNumberFormat="1" applyFont="1" applyFill="1" applyBorder="1"/>
    <xf numFmtId="0" fontId="9" fillId="3" borderId="7" xfId="0" applyFont="1" applyFill="1" applyBorder="1" applyAlignment="1">
      <alignment wrapText="1"/>
    </xf>
    <xf numFmtId="0" fontId="6" fillId="0" borderId="0" xfId="0" applyFont="1" applyFill="1"/>
    <xf numFmtId="164" fontId="12" fillId="0" borderId="7" xfId="0" applyNumberFormat="1" applyFont="1" applyBorder="1"/>
    <xf numFmtId="164" fontId="12" fillId="0" borderId="7" xfId="0" applyNumberFormat="1" applyFont="1" applyBorder="1" applyAlignment="1">
      <alignment horizontal="right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3" fillId="0" borderId="7" xfId="0" applyFont="1" applyBorder="1"/>
    <xf numFmtId="49" fontId="9" fillId="3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 readingOrder="1"/>
    </xf>
    <xf numFmtId="49" fontId="9" fillId="2" borderId="7" xfId="0" applyNumberFormat="1" applyFont="1" applyFill="1" applyBorder="1" applyAlignment="1">
      <alignment horizontal="center" vertical="center" wrapText="1" readingOrder="1"/>
    </xf>
    <xf numFmtId="0" fontId="2" fillId="0" borderId="7" xfId="0" applyFont="1" applyBorder="1"/>
    <xf numFmtId="164" fontId="0" fillId="0" borderId="0" xfId="0" applyNumberFormat="1" applyBorder="1"/>
    <xf numFmtId="1" fontId="11" fillId="0" borderId="0" xfId="0" applyNumberFormat="1" applyFont="1" applyFill="1" applyBorder="1" applyAlignment="1">
      <alignment horizontal="right" wrapText="1" readingOrder="1"/>
    </xf>
    <xf numFmtId="0" fontId="6" fillId="0" borderId="0" xfId="0" applyFont="1" applyBorder="1" applyAlignment="1">
      <alignment horizontal="center"/>
    </xf>
    <xf numFmtId="164" fontId="6" fillId="0" borderId="7" xfId="0" applyNumberFormat="1" applyFont="1" applyBorder="1" applyAlignment="1">
      <alignment horizontal="right" readingOrder="1"/>
    </xf>
    <xf numFmtId="164" fontId="6" fillId="0" borderId="7" xfId="0" applyNumberFormat="1" applyFont="1" applyFill="1" applyBorder="1" applyAlignment="1">
      <alignment horizontal="right" readingOrder="1"/>
    </xf>
    <xf numFmtId="164" fontId="6" fillId="0" borderId="7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wrapText="1" readingOrder="1"/>
    </xf>
    <xf numFmtId="164" fontId="6" fillId="0" borderId="7" xfId="0" applyNumberFormat="1" applyFont="1" applyFill="1" applyBorder="1" applyAlignment="1"/>
    <xf numFmtId="0" fontId="6" fillId="0" borderId="0" xfId="0" applyFont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0" xfId="0" applyNumberFormat="1" applyFont="1" applyBorder="1"/>
    <xf numFmtId="164" fontId="6" fillId="0" borderId="7" xfId="0" applyNumberFormat="1" applyFont="1" applyFill="1" applyBorder="1" applyAlignment="1">
      <alignment horizontal="right" wrapText="1"/>
    </xf>
    <xf numFmtId="164" fontId="12" fillId="0" borderId="7" xfId="0" applyNumberFormat="1" applyFont="1" applyBorder="1" applyAlignment="1">
      <alignment horizontal="right" wrapText="1"/>
    </xf>
    <xf numFmtId="164" fontId="11" fillId="0" borderId="7" xfId="0" applyNumberFormat="1" applyFont="1" applyBorder="1" applyAlignment="1">
      <alignment horizontal="right" wrapText="1" readingOrder="1"/>
    </xf>
    <xf numFmtId="0" fontId="11" fillId="0" borderId="7" xfId="0" applyFont="1" applyBorder="1" applyAlignment="1">
      <alignment horizontal="right" wrapText="1" readingOrder="1"/>
    </xf>
    <xf numFmtId="0" fontId="11" fillId="0" borderId="7" xfId="0" applyFont="1" applyBorder="1" applyAlignment="1">
      <alignment horizontal="right" vertical="center" readingOrder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vertical="center" wrapText="1" readingOrder="1"/>
    </xf>
    <xf numFmtId="49" fontId="9" fillId="2" borderId="7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wrapText="1" readingOrder="1"/>
    </xf>
    <xf numFmtId="0" fontId="6" fillId="0" borderId="7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 readingOrder="1"/>
    </xf>
    <xf numFmtId="0" fontId="9" fillId="3" borderId="7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 readingOrder="1"/>
    </xf>
    <xf numFmtId="0" fontId="10" fillId="0" borderId="2" xfId="0" applyFont="1" applyBorder="1" applyAlignment="1">
      <alignment horizontal="center" wrapText="1" readingOrder="1"/>
    </xf>
    <xf numFmtId="0" fontId="10" fillId="0" borderId="3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 wrapText="1" readingOrder="1"/>
    </xf>
    <xf numFmtId="0" fontId="10" fillId="0" borderId="5" xfId="0" applyFont="1" applyBorder="1" applyAlignment="1">
      <alignment horizontal="center" wrapText="1" readingOrder="1"/>
    </xf>
    <xf numFmtId="0" fontId="10" fillId="0" borderId="6" xfId="0" applyFont="1" applyBorder="1" applyAlignment="1">
      <alignment horizontal="center" wrapText="1" readingOrder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164" fontId="9" fillId="3" borderId="7" xfId="0" applyNumberFormat="1" applyFont="1" applyFill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righ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24"/>
  <sheetViews>
    <sheetView workbookViewId="0">
      <selection activeCell="A3" sqref="A3"/>
    </sheetView>
  </sheetViews>
  <sheetFormatPr baseColWidth="10" defaultColWidth="9.1640625" defaultRowHeight="15" x14ac:dyDescent="0"/>
  <cols>
    <col min="1" max="1" width="26.33203125" style="11" customWidth="1"/>
    <col min="2" max="2" width="11.5" style="11" customWidth="1"/>
    <col min="3" max="3" width="9.1640625" style="11" customWidth="1"/>
    <col min="4" max="7" width="9.1640625" style="11"/>
    <col min="8" max="8" width="12.33203125" style="11" customWidth="1"/>
    <col min="9" max="9" width="9.1640625" style="11"/>
    <col min="10" max="10" width="10.5" style="11" customWidth="1"/>
    <col min="11" max="13" width="9.1640625" style="11"/>
    <col min="14" max="14" width="15" style="11" customWidth="1"/>
    <col min="15" max="15" width="10.83203125" style="11" customWidth="1"/>
    <col min="16" max="16384" width="9.1640625" style="11"/>
  </cols>
  <sheetData>
    <row r="1" spans="1:15" s="1" customFormat="1" ht="27.75" customHeight="1">
      <c r="A1" s="110" t="s">
        <v>26</v>
      </c>
      <c r="B1" s="110"/>
      <c r="C1" s="110"/>
      <c r="D1" s="110"/>
      <c r="E1" s="110"/>
    </row>
    <row r="2" spans="1:15" ht="15.75" customHeight="1">
      <c r="A2" s="37"/>
      <c r="B2" s="111" t="s">
        <v>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7"/>
    </row>
    <row r="3" spans="1:15" s="1" customFormat="1" ht="44.25" customHeight="1">
      <c r="A3" s="83" t="s">
        <v>125</v>
      </c>
      <c r="B3" s="84" t="s">
        <v>9</v>
      </c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 t="s">
        <v>15</v>
      </c>
      <c r="I3" s="84" t="s">
        <v>0</v>
      </c>
      <c r="J3" s="84" t="s">
        <v>21</v>
      </c>
      <c r="K3" s="84" t="s">
        <v>24</v>
      </c>
      <c r="L3" s="84" t="s">
        <v>16</v>
      </c>
      <c r="M3" s="84" t="s">
        <v>1</v>
      </c>
      <c r="N3" s="31" t="s">
        <v>112</v>
      </c>
      <c r="O3" s="32" t="s">
        <v>54</v>
      </c>
    </row>
    <row r="4" spans="1:15">
      <c r="A4" s="61" t="s">
        <v>2</v>
      </c>
      <c r="B4" s="58">
        <v>32.5</v>
      </c>
      <c r="C4" s="58">
        <v>4</v>
      </c>
      <c r="D4" s="58" t="s">
        <v>3</v>
      </c>
      <c r="E4" s="58">
        <v>6</v>
      </c>
      <c r="F4" s="58">
        <v>26</v>
      </c>
      <c r="G4" s="58">
        <v>20.5</v>
      </c>
      <c r="H4" s="58">
        <v>8.5</v>
      </c>
      <c r="I4" s="58">
        <v>2.5</v>
      </c>
      <c r="J4" s="58" t="s">
        <v>3</v>
      </c>
      <c r="K4" s="58" t="s">
        <v>3</v>
      </c>
      <c r="L4" s="58" t="s">
        <v>3</v>
      </c>
      <c r="M4" s="58" t="s">
        <v>3</v>
      </c>
      <c r="N4" s="78">
        <v>63.5</v>
      </c>
      <c r="O4" s="85">
        <v>200</v>
      </c>
    </row>
    <row r="5" spans="1:15">
      <c r="A5" s="61" t="s">
        <v>23</v>
      </c>
      <c r="B5" s="49"/>
      <c r="C5" s="58">
        <v>78</v>
      </c>
      <c r="D5" s="58">
        <v>7</v>
      </c>
      <c r="E5" s="58">
        <v>5.5</v>
      </c>
      <c r="F5" s="58">
        <v>1</v>
      </c>
      <c r="G5" s="58">
        <v>0.5</v>
      </c>
      <c r="H5" s="49"/>
      <c r="I5" s="49"/>
      <c r="J5" s="58">
        <v>6.5</v>
      </c>
      <c r="K5" s="58">
        <v>1</v>
      </c>
      <c r="L5" s="58">
        <v>0.5</v>
      </c>
      <c r="M5" s="49"/>
      <c r="N5" s="79">
        <v>15.5</v>
      </c>
      <c r="O5" s="85">
        <v>200</v>
      </c>
    </row>
    <row r="6" spans="1:15">
      <c r="A6" s="61" t="s">
        <v>4</v>
      </c>
      <c r="B6" s="58" t="s">
        <v>3</v>
      </c>
      <c r="C6" s="58">
        <v>99.5</v>
      </c>
      <c r="D6" s="58" t="s">
        <v>3</v>
      </c>
      <c r="E6" s="58" t="s">
        <v>3</v>
      </c>
      <c r="F6" s="58">
        <v>0.5</v>
      </c>
      <c r="G6" s="58" t="s">
        <v>3</v>
      </c>
      <c r="H6" s="58" t="s">
        <v>3</v>
      </c>
      <c r="I6" s="58" t="s">
        <v>3</v>
      </c>
      <c r="J6" s="58" t="s">
        <v>3</v>
      </c>
      <c r="K6" s="58" t="s">
        <v>3</v>
      </c>
      <c r="L6" s="58" t="s">
        <v>3</v>
      </c>
      <c r="M6" s="58" t="s">
        <v>3</v>
      </c>
      <c r="N6" s="78">
        <v>0.5</v>
      </c>
      <c r="O6" s="85">
        <v>200</v>
      </c>
    </row>
    <row r="7" spans="1:15">
      <c r="A7" s="61" t="s">
        <v>5</v>
      </c>
      <c r="B7" s="58" t="s">
        <v>3</v>
      </c>
      <c r="C7" s="58">
        <v>20.5</v>
      </c>
      <c r="D7" s="58" t="s">
        <v>3</v>
      </c>
      <c r="E7" s="58">
        <v>0.5</v>
      </c>
      <c r="F7" s="58">
        <v>14.5</v>
      </c>
      <c r="G7" s="58">
        <v>27.5</v>
      </c>
      <c r="H7" s="58">
        <v>19.5</v>
      </c>
      <c r="I7" s="58">
        <v>12</v>
      </c>
      <c r="J7" s="58" t="s">
        <v>3</v>
      </c>
      <c r="K7" s="58" t="s">
        <v>3</v>
      </c>
      <c r="L7" s="58">
        <v>2</v>
      </c>
      <c r="M7" s="58">
        <v>3.5</v>
      </c>
      <c r="N7" s="78">
        <v>79.5</v>
      </c>
      <c r="O7" s="85">
        <v>200</v>
      </c>
    </row>
    <row r="8" spans="1:15">
      <c r="A8" s="61" t="s">
        <v>6</v>
      </c>
      <c r="B8" s="58" t="s">
        <v>3</v>
      </c>
      <c r="C8" s="58">
        <v>13.5</v>
      </c>
      <c r="D8" s="58" t="s">
        <v>3</v>
      </c>
      <c r="E8" s="58">
        <v>24</v>
      </c>
      <c r="F8" s="58">
        <v>27.5</v>
      </c>
      <c r="G8" s="58">
        <v>21</v>
      </c>
      <c r="H8" s="58">
        <v>11</v>
      </c>
      <c r="I8" s="58">
        <v>3</v>
      </c>
      <c r="J8" s="58" t="s">
        <v>3</v>
      </c>
      <c r="K8" s="58" t="s">
        <v>3</v>
      </c>
      <c r="L8" s="58" t="s">
        <v>3</v>
      </c>
      <c r="M8" s="58" t="s">
        <v>3</v>
      </c>
      <c r="N8" s="78">
        <v>86.5</v>
      </c>
      <c r="O8" s="85">
        <v>200</v>
      </c>
    </row>
    <row r="9" spans="1:15">
      <c r="A9" s="61" t="s">
        <v>7</v>
      </c>
      <c r="B9" s="58" t="s">
        <v>3</v>
      </c>
      <c r="C9" s="58">
        <v>83</v>
      </c>
      <c r="D9" s="58">
        <v>4</v>
      </c>
      <c r="E9" s="58">
        <v>10</v>
      </c>
      <c r="F9" s="58">
        <v>1</v>
      </c>
      <c r="G9" s="58">
        <v>2</v>
      </c>
      <c r="H9" s="58" t="s">
        <v>3</v>
      </c>
      <c r="I9" s="58" t="s">
        <v>3</v>
      </c>
      <c r="J9" s="58" t="s">
        <v>3</v>
      </c>
      <c r="K9" s="58" t="s">
        <v>3</v>
      </c>
      <c r="L9" s="58" t="s">
        <v>3</v>
      </c>
      <c r="M9" s="58" t="s">
        <v>3</v>
      </c>
      <c r="N9" s="78">
        <v>17</v>
      </c>
      <c r="O9" s="85">
        <v>200</v>
      </c>
    </row>
    <row r="10" spans="1:15">
      <c r="A10" s="61" t="s">
        <v>8</v>
      </c>
      <c r="B10" s="58" t="s">
        <v>3</v>
      </c>
      <c r="C10" s="58">
        <v>95.5</v>
      </c>
      <c r="D10" s="58">
        <v>2</v>
      </c>
      <c r="E10" s="58">
        <v>1.5</v>
      </c>
      <c r="F10" s="58">
        <v>1</v>
      </c>
      <c r="G10" s="58" t="s">
        <v>3</v>
      </c>
      <c r="H10" s="58" t="s">
        <v>3</v>
      </c>
      <c r="I10" s="58" t="s">
        <v>3</v>
      </c>
      <c r="J10" s="58" t="s">
        <v>3</v>
      </c>
      <c r="K10" s="58" t="s">
        <v>3</v>
      </c>
      <c r="L10" s="58" t="s">
        <v>3</v>
      </c>
      <c r="M10" s="58" t="s">
        <v>3</v>
      </c>
      <c r="N10" s="78">
        <v>4.5</v>
      </c>
      <c r="O10" s="85">
        <v>200</v>
      </c>
    </row>
    <row r="11" spans="1: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5" ht="15.75" customHeight="1">
      <c r="A13" s="37"/>
      <c r="B13" s="111" t="s">
        <v>25</v>
      </c>
      <c r="C13" s="111"/>
      <c r="D13" s="111"/>
      <c r="E13" s="111"/>
      <c r="F13" s="111"/>
      <c r="G13" s="111"/>
      <c r="H13" s="57"/>
      <c r="I13" s="56"/>
      <c r="J13" s="56"/>
      <c r="K13" s="56"/>
      <c r="L13" s="56"/>
      <c r="M13" s="56"/>
      <c r="N13" s="56"/>
    </row>
    <row r="14" spans="1:15" s="1" customFormat="1" ht="50.25" customHeight="1">
      <c r="A14" s="83" t="s">
        <v>125</v>
      </c>
      <c r="B14" s="105" t="s">
        <v>17</v>
      </c>
      <c r="C14" s="106" t="s">
        <v>21</v>
      </c>
      <c r="D14" s="105" t="s">
        <v>11</v>
      </c>
      <c r="E14" s="105" t="s">
        <v>12</v>
      </c>
      <c r="F14" s="105" t="s">
        <v>13</v>
      </c>
      <c r="G14" s="105" t="s">
        <v>14</v>
      </c>
      <c r="H14" s="31" t="s">
        <v>69</v>
      </c>
      <c r="I14" s="113" t="s">
        <v>67</v>
      </c>
      <c r="J14" s="113"/>
      <c r="K14" s="107"/>
      <c r="L14" s="107"/>
      <c r="M14" s="107"/>
      <c r="N14" s="107"/>
    </row>
    <row r="15" spans="1:15">
      <c r="A15" s="61" t="s">
        <v>23</v>
      </c>
      <c r="B15" s="58">
        <v>86</v>
      </c>
      <c r="C15" s="49">
        <v>6</v>
      </c>
      <c r="D15" s="58">
        <v>5</v>
      </c>
      <c r="E15" s="59"/>
      <c r="F15" s="59"/>
      <c r="G15" s="59"/>
      <c r="H15" s="26">
        <v>100</v>
      </c>
      <c r="I15" s="112" t="s">
        <v>68</v>
      </c>
      <c r="J15" s="112"/>
      <c r="K15" s="56"/>
      <c r="L15" s="56"/>
      <c r="M15" s="56"/>
      <c r="N15" s="56"/>
    </row>
    <row r="16" spans="1:15">
      <c r="A16" s="61" t="s">
        <v>4</v>
      </c>
      <c r="B16" s="58">
        <v>100</v>
      </c>
      <c r="C16" s="60"/>
      <c r="D16" s="59" t="s">
        <v>3</v>
      </c>
      <c r="E16" s="59" t="s">
        <v>3</v>
      </c>
      <c r="F16" s="59" t="s">
        <v>3</v>
      </c>
      <c r="G16" s="59" t="s">
        <v>3</v>
      </c>
      <c r="H16" s="26">
        <v>100</v>
      </c>
      <c r="I16" s="112" t="s">
        <v>68</v>
      </c>
      <c r="J16" s="112"/>
      <c r="K16" s="56"/>
      <c r="L16" s="56"/>
      <c r="M16" s="56"/>
      <c r="N16" s="56"/>
    </row>
    <row r="17" spans="1:14">
      <c r="A17" s="61" t="s">
        <v>7</v>
      </c>
      <c r="B17" s="58">
        <v>93</v>
      </c>
      <c r="C17" s="60"/>
      <c r="D17" s="58">
        <v>3</v>
      </c>
      <c r="E17" s="58" t="s">
        <v>3</v>
      </c>
      <c r="F17" s="58">
        <v>2</v>
      </c>
      <c r="G17" s="58">
        <v>2</v>
      </c>
      <c r="H17" s="26">
        <v>100</v>
      </c>
      <c r="I17" s="112" t="s">
        <v>68</v>
      </c>
      <c r="J17" s="112"/>
      <c r="K17" s="56"/>
      <c r="L17" s="56"/>
      <c r="M17" s="56"/>
      <c r="N17" s="56"/>
    </row>
    <row r="18" spans="1:14">
      <c r="A18" s="61" t="s">
        <v>8</v>
      </c>
      <c r="B18" s="58">
        <v>99</v>
      </c>
      <c r="C18" s="60"/>
      <c r="D18" s="58">
        <v>1</v>
      </c>
      <c r="E18" s="58" t="s">
        <v>3</v>
      </c>
      <c r="F18" s="58" t="s">
        <v>3</v>
      </c>
      <c r="G18" s="58" t="s">
        <v>3</v>
      </c>
      <c r="H18" s="26">
        <v>100</v>
      </c>
      <c r="I18" s="112" t="s">
        <v>68</v>
      </c>
      <c r="J18" s="112"/>
      <c r="K18" s="56"/>
      <c r="L18" s="56"/>
      <c r="M18" s="56"/>
      <c r="N18" s="56"/>
    </row>
    <row r="19" spans="1:14">
      <c r="A19" s="55" t="s">
        <v>104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</sheetData>
  <mergeCells count="8">
    <mergeCell ref="A1:E1"/>
    <mergeCell ref="B13:G13"/>
    <mergeCell ref="I18:J18"/>
    <mergeCell ref="I14:J14"/>
    <mergeCell ref="I15:J15"/>
    <mergeCell ref="B2:M2"/>
    <mergeCell ref="I16:J16"/>
    <mergeCell ref="I17:J17"/>
  </mergeCells>
  <pageMargins left="0.7" right="0.7" top="0.75" bottom="0.75" header="0.3" footer="0.3"/>
  <pageSetup orientation="portrait"/>
  <ignoredErrors>
    <ignoredError sqref="D3 L3 D14 H3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M16"/>
  <sheetViews>
    <sheetView tabSelected="1" workbookViewId="0">
      <selection activeCell="A3" sqref="A3:G4"/>
    </sheetView>
  </sheetViews>
  <sheetFormatPr baseColWidth="10" defaultColWidth="12.1640625" defaultRowHeight="13" x14ac:dyDescent="0"/>
  <cols>
    <col min="1" max="1" width="25.83203125" style="5" customWidth="1"/>
    <col min="2" max="2" width="16" style="5" customWidth="1"/>
    <col min="3" max="6" width="12.1640625" style="5"/>
    <col min="7" max="7" width="14.6640625" style="5" customWidth="1"/>
    <col min="8" max="8" width="11" style="5" customWidth="1"/>
    <col min="9" max="13" width="12.1640625" style="5"/>
    <col min="14" max="14" width="10.5" style="5" customWidth="1"/>
    <col min="15" max="16384" width="12.1640625" style="5"/>
  </cols>
  <sheetData>
    <row r="1" spans="1:13" s="1" customFormat="1" ht="38.25" customHeight="1">
      <c r="A1" s="110" t="s">
        <v>27</v>
      </c>
      <c r="B1" s="110"/>
      <c r="C1" s="110"/>
      <c r="D1" s="110"/>
      <c r="E1" s="110"/>
    </row>
    <row r="2" spans="1:13" s="3" customFormat="1" ht="24" customHeight="1">
      <c r="A2" s="2"/>
      <c r="B2" s="114" t="s">
        <v>55</v>
      </c>
      <c r="C2" s="114"/>
      <c r="D2" s="114"/>
      <c r="E2" s="114"/>
      <c r="F2" s="114"/>
      <c r="G2" s="7"/>
      <c r="H2" s="7"/>
      <c r="I2" s="7"/>
      <c r="J2" s="7"/>
      <c r="K2" s="7"/>
      <c r="L2" s="7"/>
      <c r="M2" s="7"/>
    </row>
    <row r="3" spans="1:13" s="108" customFormat="1" ht="48" customHeight="1">
      <c r="A3" s="83" t="s">
        <v>125</v>
      </c>
      <c r="B3" s="84" t="s">
        <v>9</v>
      </c>
      <c r="C3" s="84" t="s">
        <v>10</v>
      </c>
      <c r="D3" s="84" t="s">
        <v>127</v>
      </c>
      <c r="E3" s="84" t="s">
        <v>21</v>
      </c>
      <c r="F3" s="130" t="s">
        <v>128</v>
      </c>
      <c r="G3" s="84" t="s">
        <v>54</v>
      </c>
    </row>
    <row r="4" spans="1:13" s="109" customFormat="1">
      <c r="A4" s="61" t="s">
        <v>56</v>
      </c>
      <c r="B4" s="79">
        <v>2</v>
      </c>
      <c r="C4" s="79">
        <v>5</v>
      </c>
      <c r="D4" s="79">
        <v>4</v>
      </c>
      <c r="E4" s="79">
        <v>89</v>
      </c>
      <c r="F4" s="79">
        <v>0</v>
      </c>
      <c r="G4" s="131">
        <v>200</v>
      </c>
    </row>
    <row r="5" spans="1:13" s="3" customFormat="1" ht="15">
      <c r="B5" s="4"/>
    </row>
    <row r="6" spans="1:13" s="3" customFormat="1" ht="15">
      <c r="B6" s="4"/>
    </row>
    <row r="7" spans="1:13" s="3" customFormat="1" ht="15">
      <c r="B7" s="4"/>
    </row>
    <row r="8" spans="1:13" s="3" customFormat="1" ht="15">
      <c r="A8" s="37"/>
      <c r="B8" s="114" t="s">
        <v>55</v>
      </c>
      <c r="C8" s="114"/>
      <c r="D8" s="114"/>
      <c r="E8" s="114"/>
      <c r="F8" s="114"/>
      <c r="G8" s="114"/>
      <c r="H8" s="114"/>
      <c r="I8" s="114"/>
      <c r="J8" s="38"/>
      <c r="K8" s="38"/>
      <c r="L8" s="5"/>
    </row>
    <row r="9" spans="1:13" s="103" customFormat="1" ht="39">
      <c r="A9" s="80" t="s">
        <v>120</v>
      </c>
      <c r="B9" s="32" t="s">
        <v>39</v>
      </c>
      <c r="C9" s="32" t="s">
        <v>42</v>
      </c>
      <c r="D9" s="32" t="s">
        <v>45</v>
      </c>
      <c r="E9" s="32" t="s">
        <v>108</v>
      </c>
      <c r="F9" s="32" t="s">
        <v>109</v>
      </c>
      <c r="G9" s="104" t="s">
        <v>48</v>
      </c>
      <c r="H9" s="104" t="s">
        <v>110</v>
      </c>
      <c r="I9" s="104" t="s">
        <v>111</v>
      </c>
      <c r="J9" s="31" t="s">
        <v>112</v>
      </c>
      <c r="K9" s="32" t="s">
        <v>54</v>
      </c>
      <c r="L9" s="102"/>
    </row>
    <row r="10" spans="1:13" s="3" customFormat="1" ht="15">
      <c r="A10" s="43" t="s">
        <v>121</v>
      </c>
      <c r="B10" s="99">
        <v>7</v>
      </c>
      <c r="C10" s="99">
        <v>15</v>
      </c>
      <c r="D10" s="99">
        <v>23</v>
      </c>
      <c r="E10" s="99">
        <v>4</v>
      </c>
      <c r="F10" s="99">
        <v>9</v>
      </c>
      <c r="G10" s="50">
        <v>27</v>
      </c>
      <c r="H10" s="50">
        <v>15</v>
      </c>
      <c r="I10" s="50"/>
      <c r="J10" s="99">
        <v>100</v>
      </c>
      <c r="K10" s="101">
        <v>100</v>
      </c>
      <c r="L10" s="5"/>
    </row>
    <row r="11" spans="1:13" s="3" customFormat="1" ht="15">
      <c r="A11" s="43" t="s">
        <v>122</v>
      </c>
      <c r="B11" s="50">
        <v>4</v>
      </c>
      <c r="C11" s="50">
        <v>20</v>
      </c>
      <c r="D11" s="50">
        <v>22</v>
      </c>
      <c r="E11" s="50"/>
      <c r="F11" s="50">
        <v>9</v>
      </c>
      <c r="G11" s="50">
        <v>17</v>
      </c>
      <c r="H11" s="50">
        <v>28</v>
      </c>
      <c r="I11" s="50"/>
      <c r="J11" s="99">
        <v>100</v>
      </c>
      <c r="K11" s="101">
        <v>100</v>
      </c>
      <c r="L11" s="5"/>
    </row>
    <row r="12" spans="1:13">
      <c r="A12" s="43" t="s">
        <v>124</v>
      </c>
      <c r="B12" s="50"/>
      <c r="C12" s="50">
        <v>1</v>
      </c>
      <c r="D12" s="50">
        <v>1</v>
      </c>
      <c r="E12" s="50">
        <v>8</v>
      </c>
      <c r="F12" s="50">
        <v>27</v>
      </c>
      <c r="G12" s="50">
        <v>2</v>
      </c>
      <c r="H12" s="50">
        <v>55</v>
      </c>
      <c r="I12" s="50">
        <v>6</v>
      </c>
      <c r="J12" s="99">
        <v>100</v>
      </c>
      <c r="K12" s="101">
        <v>100</v>
      </c>
    </row>
    <row r="14" spans="1:13" ht="15" customHeight="1">
      <c r="A14" s="37"/>
      <c r="B14" s="114" t="s">
        <v>62</v>
      </c>
      <c r="C14" s="114"/>
      <c r="D14" s="114"/>
      <c r="E14" s="114"/>
      <c r="F14" s="114"/>
      <c r="G14" s="38"/>
      <c r="H14" s="38"/>
      <c r="I14" s="38"/>
      <c r="J14" s="38"/>
      <c r="K14" s="38"/>
    </row>
    <row r="15" spans="1:13" ht="39">
      <c r="A15" s="80" t="s">
        <v>120</v>
      </c>
      <c r="B15" s="32" t="s">
        <v>42</v>
      </c>
      <c r="C15" s="32" t="s">
        <v>45</v>
      </c>
      <c r="D15" s="32" t="s">
        <v>109</v>
      </c>
      <c r="E15" s="104" t="s">
        <v>48</v>
      </c>
      <c r="F15" s="104" t="s">
        <v>110</v>
      </c>
      <c r="G15" s="32" t="s">
        <v>54</v>
      </c>
      <c r="H15" s="32" t="s">
        <v>54</v>
      </c>
      <c r="I15" s="115" t="s">
        <v>67</v>
      </c>
      <c r="J15" s="115"/>
    </row>
    <row r="16" spans="1:13">
      <c r="A16" s="43" t="s">
        <v>122</v>
      </c>
      <c r="B16" s="99">
        <v>12</v>
      </c>
      <c r="C16" s="99">
        <v>20</v>
      </c>
      <c r="D16" s="99">
        <v>6</v>
      </c>
      <c r="E16" s="50">
        <v>26</v>
      </c>
      <c r="F16" s="50">
        <v>36</v>
      </c>
      <c r="G16" s="99">
        <v>50</v>
      </c>
      <c r="H16" s="101">
        <v>100</v>
      </c>
      <c r="I16" s="112" t="s">
        <v>123</v>
      </c>
      <c r="J16" s="112"/>
    </row>
  </sheetData>
  <mergeCells count="6">
    <mergeCell ref="I16:J16"/>
    <mergeCell ref="A1:E1"/>
    <mergeCell ref="B2:F2"/>
    <mergeCell ref="B8:I8"/>
    <mergeCell ref="B14:F14"/>
    <mergeCell ref="I15:J1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P17"/>
  <sheetViews>
    <sheetView workbookViewId="0">
      <selection activeCell="A3" sqref="A3"/>
    </sheetView>
  </sheetViews>
  <sheetFormatPr baseColWidth="10" defaultColWidth="9.1640625" defaultRowHeight="13" x14ac:dyDescent="0"/>
  <cols>
    <col min="1" max="1" width="24.6640625" style="5" customWidth="1"/>
    <col min="2" max="2" width="11" style="5" customWidth="1"/>
    <col min="3" max="3" width="9.33203125" style="5" customWidth="1"/>
    <col min="4" max="4" width="9.1640625" style="5"/>
    <col min="5" max="5" width="9.83203125" style="5" customWidth="1"/>
    <col min="6" max="6" width="9.1640625" style="5"/>
    <col min="7" max="7" width="9" style="5" customWidth="1"/>
    <col min="8" max="12" width="9.1640625" style="5"/>
    <col min="13" max="13" width="15.1640625" style="5" customWidth="1"/>
    <col min="14" max="14" width="11.6640625" style="5" customWidth="1"/>
    <col min="15" max="15" width="10.33203125" style="5" customWidth="1"/>
    <col min="16" max="16" width="11.33203125" style="5" customWidth="1"/>
    <col min="17" max="16384" width="9.1640625" style="5"/>
  </cols>
  <sheetData>
    <row r="1" spans="1:16" s="6" customFormat="1" ht="31.5" customHeight="1">
      <c r="A1" s="110" t="s">
        <v>28</v>
      </c>
      <c r="B1" s="110"/>
      <c r="C1" s="110"/>
      <c r="D1" s="110"/>
      <c r="E1" s="110"/>
    </row>
    <row r="2" spans="1:16" s="3" customFormat="1" ht="24" customHeight="1">
      <c r="A2" s="37"/>
      <c r="B2" s="116" t="s">
        <v>55</v>
      </c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5"/>
      <c r="N2" s="5"/>
      <c r="O2" s="5"/>
      <c r="P2" s="5"/>
    </row>
    <row r="3" spans="1:16" s="3" customFormat="1" ht="42.75" customHeight="1">
      <c r="A3" s="83" t="s">
        <v>126</v>
      </c>
      <c r="B3" s="44" t="s">
        <v>9</v>
      </c>
      <c r="C3" s="45" t="s">
        <v>18</v>
      </c>
      <c r="D3" s="45" t="s">
        <v>10</v>
      </c>
      <c r="E3" s="45" t="s">
        <v>19</v>
      </c>
      <c r="F3" s="45" t="s">
        <v>12</v>
      </c>
      <c r="G3" s="45" t="s">
        <v>13</v>
      </c>
      <c r="H3" s="45" t="s">
        <v>14</v>
      </c>
      <c r="I3" s="45" t="s">
        <v>15</v>
      </c>
      <c r="J3" s="45" t="s">
        <v>20</v>
      </c>
      <c r="K3" s="45" t="s">
        <v>21</v>
      </c>
      <c r="L3" s="46" t="s">
        <v>22</v>
      </c>
      <c r="M3" s="31" t="s">
        <v>112</v>
      </c>
      <c r="N3" s="46" t="s">
        <v>57</v>
      </c>
      <c r="O3" s="52" t="s">
        <v>54</v>
      </c>
      <c r="P3" s="5"/>
    </row>
    <row r="4" spans="1:16" s="3" customFormat="1" ht="15">
      <c r="A4" s="25" t="s">
        <v>61</v>
      </c>
      <c r="B4" s="72">
        <v>6.5</v>
      </c>
      <c r="C4" s="72">
        <v>2</v>
      </c>
      <c r="D4" s="72">
        <v>8.5</v>
      </c>
      <c r="E4" s="72">
        <v>10.5</v>
      </c>
      <c r="F4" s="72">
        <v>44</v>
      </c>
      <c r="G4" s="72">
        <v>21</v>
      </c>
      <c r="H4" s="72">
        <v>6.5</v>
      </c>
      <c r="I4" s="72">
        <v>0.5</v>
      </c>
      <c r="J4" s="92">
        <v>2.5</v>
      </c>
      <c r="K4" s="53" t="s">
        <v>3</v>
      </c>
      <c r="L4" s="72">
        <v>0.5</v>
      </c>
      <c r="M4" s="72">
        <v>83</v>
      </c>
      <c r="N4" s="72">
        <v>4.5</v>
      </c>
      <c r="O4" s="54">
        <v>200</v>
      </c>
      <c r="P4" s="5"/>
    </row>
    <row r="5" spans="1:16" s="3" customFormat="1" ht="18" customHeight="1">
      <c r="A5" s="25" t="s">
        <v>60</v>
      </c>
      <c r="B5" s="53" t="s">
        <v>3</v>
      </c>
      <c r="C5" s="72">
        <v>36.5</v>
      </c>
      <c r="D5" s="72">
        <v>2.5</v>
      </c>
      <c r="E5" s="72">
        <v>0.5</v>
      </c>
      <c r="F5" s="53" t="s">
        <v>3</v>
      </c>
      <c r="G5" s="72">
        <v>1</v>
      </c>
      <c r="H5" s="53" t="s">
        <v>3</v>
      </c>
      <c r="I5" s="53" t="s">
        <v>3</v>
      </c>
      <c r="J5" s="92">
        <v>59.5</v>
      </c>
      <c r="K5" s="53" t="s">
        <v>3</v>
      </c>
      <c r="L5" s="53" t="s">
        <v>3</v>
      </c>
      <c r="M5" s="72">
        <v>1.5</v>
      </c>
      <c r="N5" s="72">
        <v>96</v>
      </c>
      <c r="O5" s="54">
        <v>200</v>
      </c>
      <c r="P5" s="5"/>
    </row>
    <row r="6" spans="1:16" s="3" customFormat="1" ht="15">
      <c r="A6" s="25" t="s">
        <v>52</v>
      </c>
      <c r="B6" s="72">
        <v>1</v>
      </c>
      <c r="C6" s="72">
        <v>27</v>
      </c>
      <c r="D6" s="72">
        <v>4</v>
      </c>
      <c r="E6" s="92">
        <v>13</v>
      </c>
      <c r="F6" s="92">
        <v>33</v>
      </c>
      <c r="G6" s="92">
        <v>16</v>
      </c>
      <c r="H6" s="92">
        <v>1</v>
      </c>
      <c r="I6" s="92">
        <v>1</v>
      </c>
      <c r="J6" s="92">
        <v>4</v>
      </c>
      <c r="K6" s="53" t="s">
        <v>3</v>
      </c>
      <c r="L6" s="53" t="s">
        <v>3</v>
      </c>
      <c r="M6" s="72">
        <v>64</v>
      </c>
      <c r="N6" s="72">
        <v>31</v>
      </c>
      <c r="O6" s="54">
        <v>100</v>
      </c>
      <c r="P6" s="5"/>
    </row>
    <row r="7" spans="1:16" s="3" customFormat="1" ht="15">
      <c r="A7" s="25" t="s">
        <v>59</v>
      </c>
      <c r="B7" s="72">
        <v>0.5</v>
      </c>
      <c r="C7" s="72">
        <v>44.5</v>
      </c>
      <c r="D7" s="53" t="s">
        <v>3</v>
      </c>
      <c r="E7" s="72">
        <v>3</v>
      </c>
      <c r="F7" s="72">
        <v>25.5</v>
      </c>
      <c r="G7" s="72">
        <v>13.5</v>
      </c>
      <c r="H7" s="72">
        <v>3</v>
      </c>
      <c r="I7" s="53" t="s">
        <v>3</v>
      </c>
      <c r="J7" s="92">
        <v>8</v>
      </c>
      <c r="K7" s="53" t="s">
        <v>3</v>
      </c>
      <c r="L7" s="72">
        <v>2</v>
      </c>
      <c r="M7" s="72">
        <v>47</v>
      </c>
      <c r="N7" s="72">
        <v>52.5</v>
      </c>
      <c r="O7" s="54">
        <v>200</v>
      </c>
      <c r="P7" s="5"/>
    </row>
    <row r="8" spans="1:16" s="3" customFormat="1" ht="15">
      <c r="A8" s="39"/>
      <c r="B8" s="3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3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3" customFormat="1" ht="15.75" customHeight="1">
      <c r="A10" s="37"/>
      <c r="B10" s="119" t="s">
        <v>62</v>
      </c>
      <c r="C10" s="120"/>
      <c r="D10" s="121"/>
      <c r="E10" s="38"/>
      <c r="F10" s="38"/>
      <c r="G10" s="38"/>
      <c r="H10" s="38"/>
      <c r="I10" s="5"/>
      <c r="J10" s="5"/>
      <c r="K10" s="5"/>
      <c r="L10" s="5"/>
      <c r="M10" s="5"/>
      <c r="N10" s="5"/>
      <c r="O10" s="5"/>
      <c r="P10" s="5"/>
    </row>
    <row r="11" spans="1:16" s="3" customFormat="1" ht="45.75" customHeight="1">
      <c r="A11" s="83" t="s">
        <v>125</v>
      </c>
      <c r="B11" s="47" t="s">
        <v>18</v>
      </c>
      <c r="C11" s="48" t="s">
        <v>10</v>
      </c>
      <c r="D11" s="47" t="s">
        <v>20</v>
      </c>
      <c r="E11" s="52" t="s">
        <v>54</v>
      </c>
      <c r="F11" s="5"/>
      <c r="G11" s="5"/>
      <c r="H11" s="5"/>
      <c r="I11" s="5"/>
      <c r="J11" s="5"/>
      <c r="K11" s="5"/>
      <c r="L11" s="5"/>
      <c r="M11" s="5"/>
      <c r="N11" s="5"/>
    </row>
    <row r="12" spans="1:16" s="3" customFormat="1" ht="18.75" customHeight="1">
      <c r="A12" s="43" t="s">
        <v>58</v>
      </c>
      <c r="B12" s="98">
        <v>24</v>
      </c>
      <c r="C12" s="98">
        <v>3</v>
      </c>
      <c r="D12" s="99">
        <v>73</v>
      </c>
      <c r="E12" s="100">
        <v>100</v>
      </c>
      <c r="F12" s="5"/>
      <c r="G12" s="5"/>
      <c r="H12" s="5"/>
      <c r="I12" s="5"/>
      <c r="J12" s="5"/>
      <c r="K12" s="5"/>
      <c r="L12" s="5"/>
      <c r="M12" s="5"/>
      <c r="N12" s="5"/>
    </row>
    <row r="13" spans="1:16" s="3" customFormat="1" ht="15">
      <c r="A13" s="21"/>
      <c r="B13" s="21"/>
      <c r="C13" s="21"/>
      <c r="D13" s="21"/>
      <c r="E13" s="51"/>
      <c r="F13" s="51"/>
      <c r="G13" s="51"/>
      <c r="H13" s="5"/>
      <c r="I13" s="5"/>
      <c r="J13" s="5"/>
      <c r="K13" s="5"/>
      <c r="L13" s="5"/>
      <c r="M13" s="5"/>
      <c r="N13" s="5"/>
      <c r="O13" s="5"/>
      <c r="P13" s="5"/>
    </row>
    <row r="17" ht="15" customHeight="1"/>
  </sheetData>
  <mergeCells count="3">
    <mergeCell ref="A1:E1"/>
    <mergeCell ref="B2:L2"/>
    <mergeCell ref="B10:D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A10" sqref="A10"/>
    </sheetView>
  </sheetViews>
  <sheetFormatPr baseColWidth="10" defaultColWidth="8.83203125" defaultRowHeight="14" x14ac:dyDescent="0"/>
  <cols>
    <col min="1" max="1" width="24.5" customWidth="1"/>
    <col min="2" max="2" width="12.33203125" customWidth="1"/>
    <col min="3" max="3" width="10.33203125" bestFit="1" customWidth="1"/>
    <col min="4" max="4" width="11.5" bestFit="1" customWidth="1"/>
    <col min="5" max="5" width="10.33203125" bestFit="1" customWidth="1"/>
    <col min="6" max="8" width="11.5" bestFit="1" customWidth="1"/>
    <col min="9" max="10" width="10.33203125" bestFit="1" customWidth="1"/>
    <col min="11" max="11" width="12" customWidth="1"/>
    <col min="13" max="13" width="14" customWidth="1"/>
    <col min="14" max="14" width="11.5" customWidth="1"/>
    <col min="15" max="15" width="10.6640625" customWidth="1"/>
  </cols>
  <sheetData>
    <row r="1" spans="1:22" ht="30.75" customHeight="1">
      <c r="A1" s="110" t="s">
        <v>53</v>
      </c>
      <c r="B1" s="110"/>
      <c r="C1" s="110"/>
      <c r="D1" s="110"/>
      <c r="E1" s="110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2" ht="15.75" customHeight="1">
      <c r="A2" s="37"/>
      <c r="B2" s="114" t="s">
        <v>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8"/>
      <c r="N2" s="5"/>
      <c r="O2" s="3"/>
      <c r="P2" s="3"/>
    </row>
    <row r="3" spans="1:22" s="33" customFormat="1" ht="49.5" customHeight="1">
      <c r="A3" s="35" t="s">
        <v>102</v>
      </c>
      <c r="B3" s="28" t="s">
        <v>30</v>
      </c>
      <c r="C3" s="29" t="s">
        <v>32</v>
      </c>
      <c r="D3" s="30" t="s">
        <v>35</v>
      </c>
      <c r="E3" s="29" t="s">
        <v>36</v>
      </c>
      <c r="F3" s="29" t="s">
        <v>37</v>
      </c>
      <c r="G3" s="30" t="s">
        <v>40</v>
      </c>
      <c r="H3" s="30" t="s">
        <v>42</v>
      </c>
      <c r="I3" s="30" t="s">
        <v>43</v>
      </c>
      <c r="J3" s="30" t="s">
        <v>46</v>
      </c>
      <c r="K3" s="29" t="s">
        <v>49</v>
      </c>
      <c r="L3" s="29" t="s">
        <v>50</v>
      </c>
      <c r="M3" s="31" t="s">
        <v>51</v>
      </c>
      <c r="N3" s="32" t="s">
        <v>54</v>
      </c>
    </row>
    <row r="4" spans="1:22">
      <c r="A4" s="36" t="s">
        <v>63</v>
      </c>
      <c r="B4" s="72">
        <v>96</v>
      </c>
      <c r="C4" s="72">
        <v>3.5000000000000004</v>
      </c>
      <c r="D4" s="73" t="s">
        <v>3</v>
      </c>
      <c r="E4" s="73" t="s">
        <v>3</v>
      </c>
      <c r="F4" s="73" t="s">
        <v>3</v>
      </c>
      <c r="G4" s="73" t="s">
        <v>3</v>
      </c>
      <c r="H4" s="72">
        <v>0.5</v>
      </c>
      <c r="I4" s="73" t="s">
        <v>3</v>
      </c>
      <c r="J4" s="73" t="s">
        <v>3</v>
      </c>
      <c r="K4" s="73" t="s">
        <v>3</v>
      </c>
      <c r="L4" s="73" t="s">
        <v>3</v>
      </c>
      <c r="M4" s="72">
        <v>0.5</v>
      </c>
      <c r="N4" s="26">
        <v>100</v>
      </c>
    </row>
    <row r="5" spans="1:22">
      <c r="A5" s="36" t="s">
        <v>64</v>
      </c>
      <c r="B5" s="73" t="s">
        <v>3</v>
      </c>
      <c r="C5" s="73" t="s">
        <v>3</v>
      </c>
      <c r="D5" s="72">
        <v>6</v>
      </c>
      <c r="E5" s="73" t="s">
        <v>3</v>
      </c>
      <c r="F5" s="72">
        <v>14.000000000000002</v>
      </c>
      <c r="G5" s="72">
        <v>20</v>
      </c>
      <c r="H5" s="72">
        <v>6</v>
      </c>
      <c r="I5" s="72">
        <v>33</v>
      </c>
      <c r="J5" s="72">
        <v>14.000000000000002</v>
      </c>
      <c r="K5" s="72">
        <v>7.0000000000000009</v>
      </c>
      <c r="L5" s="73" t="s">
        <v>3</v>
      </c>
      <c r="M5" s="74">
        <v>100</v>
      </c>
      <c r="N5" s="27">
        <v>100</v>
      </c>
    </row>
    <row r="6" spans="1:22">
      <c r="A6" s="36" t="s">
        <v>65</v>
      </c>
      <c r="B6" s="73" t="s">
        <v>3</v>
      </c>
      <c r="C6" s="73" t="s">
        <v>3</v>
      </c>
      <c r="D6" s="72">
        <v>3</v>
      </c>
      <c r="E6" s="72">
        <v>2</v>
      </c>
      <c r="F6" s="72">
        <v>7.0000000000000009</v>
      </c>
      <c r="G6" s="72">
        <v>15</v>
      </c>
      <c r="H6" s="72">
        <v>4</v>
      </c>
      <c r="I6" s="72">
        <v>35</v>
      </c>
      <c r="J6" s="72">
        <v>19</v>
      </c>
      <c r="K6" s="72">
        <v>11</v>
      </c>
      <c r="L6" s="72">
        <v>4</v>
      </c>
      <c r="M6" s="74">
        <v>100</v>
      </c>
      <c r="N6" s="27">
        <v>200</v>
      </c>
    </row>
    <row r="7" spans="1:22" ht="15">
      <c r="A7" s="3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0"/>
      <c r="N7" s="40"/>
      <c r="O7" s="3"/>
    </row>
    <row r="8" spans="1:2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0"/>
      <c r="N8" s="40"/>
      <c r="O8" s="3"/>
    </row>
    <row r="9" spans="1:22" ht="15.75" customHeight="1">
      <c r="A9" s="37"/>
      <c r="B9" s="116" t="s">
        <v>62</v>
      </c>
      <c r="C9" s="117"/>
      <c r="D9" s="117"/>
      <c r="E9" s="117"/>
      <c r="F9" s="117"/>
      <c r="G9" s="117"/>
      <c r="H9" s="117"/>
      <c r="I9" s="117"/>
      <c r="J9" s="118"/>
      <c r="K9" s="40"/>
      <c r="L9" s="41"/>
      <c r="M9" s="40"/>
      <c r="N9" s="40"/>
    </row>
    <row r="10" spans="1:22" ht="51.75" customHeight="1">
      <c r="A10" s="22" t="s">
        <v>102</v>
      </c>
      <c r="B10" s="42" t="s">
        <v>31</v>
      </c>
      <c r="C10" s="24" t="s">
        <v>35</v>
      </c>
      <c r="D10" s="23" t="s">
        <v>36</v>
      </c>
      <c r="E10" s="23" t="s">
        <v>37</v>
      </c>
      <c r="F10" s="24" t="s">
        <v>40</v>
      </c>
      <c r="G10" s="24" t="s">
        <v>42</v>
      </c>
      <c r="H10" s="24" t="s">
        <v>43</v>
      </c>
      <c r="I10" s="24" t="s">
        <v>46</v>
      </c>
      <c r="J10" s="23" t="s">
        <v>49</v>
      </c>
      <c r="K10" s="31" t="s">
        <v>69</v>
      </c>
      <c r="L10" s="115" t="s">
        <v>67</v>
      </c>
      <c r="M10" s="115"/>
      <c r="N10" s="5"/>
      <c r="O10" s="3"/>
    </row>
    <row r="11" spans="1:22" s="5" customFormat="1" ht="15">
      <c r="A11" s="43" t="s">
        <v>66</v>
      </c>
      <c r="B11" s="95">
        <v>4</v>
      </c>
      <c r="C11" s="97">
        <v>4</v>
      </c>
      <c r="D11" s="97">
        <v>4</v>
      </c>
      <c r="E11" s="74">
        <v>16</v>
      </c>
      <c r="F11" s="91">
        <v>16</v>
      </c>
      <c r="G11" s="91">
        <v>4</v>
      </c>
      <c r="H11" s="91">
        <v>28.000000000000004</v>
      </c>
      <c r="I11" s="74">
        <v>18</v>
      </c>
      <c r="J11" s="91">
        <v>6</v>
      </c>
      <c r="K11" s="26">
        <v>50</v>
      </c>
      <c r="L11" s="112" t="s">
        <v>68</v>
      </c>
      <c r="M11" s="112"/>
      <c r="O11" s="3"/>
    </row>
    <row r="12" spans="1:22" ht="15">
      <c r="A12" s="8"/>
      <c r="B12" s="21"/>
      <c r="C12" s="21"/>
      <c r="D12" s="21"/>
      <c r="E12" s="9"/>
      <c r="F12" s="10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3"/>
      <c r="U12" s="13"/>
      <c r="V12" s="13"/>
    </row>
    <row r="13" spans="1:22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2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2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5">
    <mergeCell ref="B9:J9"/>
    <mergeCell ref="L10:M10"/>
    <mergeCell ref="L11:M11"/>
    <mergeCell ref="B2:L2"/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M19" sqref="M19"/>
    </sheetView>
  </sheetViews>
  <sheetFormatPr baseColWidth="10" defaultColWidth="8.83203125" defaultRowHeight="14" x14ac:dyDescent="0"/>
  <cols>
    <col min="1" max="1" width="24.5" customWidth="1"/>
    <col min="2" max="2" width="12.33203125" customWidth="1"/>
    <col min="3" max="3" width="10.33203125" bestFit="1" customWidth="1"/>
    <col min="4" max="4" width="11.5" bestFit="1" customWidth="1"/>
    <col min="5" max="5" width="10.33203125" bestFit="1" customWidth="1"/>
    <col min="6" max="7" width="11.5" bestFit="1" customWidth="1"/>
    <col min="8" max="8" width="12.83203125" customWidth="1"/>
    <col min="9" max="9" width="11.83203125" customWidth="1"/>
    <col min="10" max="10" width="10.33203125" bestFit="1" customWidth="1"/>
    <col min="11" max="11" width="12.33203125" customWidth="1"/>
    <col min="13" max="13" width="14" customWidth="1"/>
    <col min="14" max="14" width="11.5" customWidth="1"/>
    <col min="15" max="15" width="10.6640625" customWidth="1"/>
    <col min="16" max="16" width="13.5" customWidth="1"/>
  </cols>
  <sheetData>
    <row r="1" spans="1:19" ht="29.25" customHeight="1">
      <c r="A1" s="122" t="s">
        <v>76</v>
      </c>
      <c r="B1" s="122"/>
      <c r="C1" s="122"/>
      <c r="D1" s="122"/>
      <c r="E1" s="122"/>
      <c r="F1" s="122"/>
      <c r="G1" s="122"/>
      <c r="H1" s="6"/>
      <c r="I1" s="6"/>
      <c r="J1" s="6"/>
      <c r="K1" s="6"/>
      <c r="L1" s="6"/>
      <c r="M1" s="6"/>
      <c r="N1" s="6"/>
      <c r="O1" s="6"/>
      <c r="P1" s="6"/>
    </row>
    <row r="2" spans="1:19" ht="15.75" customHeight="1">
      <c r="A2" s="37"/>
      <c r="B2" s="114" t="s">
        <v>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5"/>
      <c r="Q2" s="5"/>
      <c r="R2" s="5"/>
      <c r="S2" s="5"/>
    </row>
    <row r="3" spans="1:19" s="33" customFormat="1" ht="49.5" customHeight="1">
      <c r="A3" s="35" t="s">
        <v>102</v>
      </c>
      <c r="B3" s="28" t="s">
        <v>30</v>
      </c>
      <c r="C3" s="28" t="s">
        <v>31</v>
      </c>
      <c r="D3" s="65" t="s">
        <v>33</v>
      </c>
      <c r="E3" s="28" t="s">
        <v>34</v>
      </c>
      <c r="F3" s="28" t="s">
        <v>36</v>
      </c>
      <c r="G3" s="65" t="s">
        <v>38</v>
      </c>
      <c r="H3" s="65" t="s">
        <v>39</v>
      </c>
      <c r="I3" s="65" t="s">
        <v>41</v>
      </c>
      <c r="J3" s="65" t="s">
        <v>42</v>
      </c>
      <c r="K3" s="28" t="s">
        <v>44</v>
      </c>
      <c r="L3" s="28" t="s">
        <v>45</v>
      </c>
      <c r="M3" s="64" t="s">
        <v>47</v>
      </c>
      <c r="N3" s="64" t="s">
        <v>48</v>
      </c>
      <c r="O3" s="64" t="s">
        <v>49</v>
      </c>
      <c r="P3" s="31" t="s">
        <v>112</v>
      </c>
      <c r="Q3" s="32" t="s">
        <v>54</v>
      </c>
      <c r="R3" s="6"/>
      <c r="S3" s="6"/>
    </row>
    <row r="4" spans="1:19">
      <c r="A4" s="36" t="s">
        <v>72</v>
      </c>
      <c r="B4" s="72">
        <v>5</v>
      </c>
      <c r="C4" s="72">
        <v>89</v>
      </c>
      <c r="D4" s="72">
        <v>4</v>
      </c>
      <c r="E4" s="53" t="s">
        <v>3</v>
      </c>
      <c r="F4" s="53" t="s">
        <v>3</v>
      </c>
      <c r="G4" s="53" t="s">
        <v>3</v>
      </c>
      <c r="H4" s="92">
        <v>1.5</v>
      </c>
      <c r="I4" s="53" t="s">
        <v>3</v>
      </c>
      <c r="J4" s="72">
        <v>0.5</v>
      </c>
      <c r="K4" s="53" t="s">
        <v>3</v>
      </c>
      <c r="L4" s="53" t="s">
        <v>3</v>
      </c>
      <c r="M4" s="50" t="s">
        <v>3</v>
      </c>
      <c r="N4" s="50" t="s">
        <v>3</v>
      </c>
      <c r="O4" s="50" t="s">
        <v>3</v>
      </c>
      <c r="P4" s="72">
        <v>2</v>
      </c>
      <c r="Q4" s="69">
        <v>100</v>
      </c>
      <c r="R4" s="5"/>
      <c r="S4" s="5"/>
    </row>
    <row r="5" spans="1:19">
      <c r="A5" s="36" t="s">
        <v>70</v>
      </c>
      <c r="B5" s="73" t="s">
        <v>3</v>
      </c>
      <c r="C5" s="73" t="s">
        <v>3</v>
      </c>
      <c r="D5" s="73" t="s">
        <v>3</v>
      </c>
      <c r="E5" s="91">
        <v>3</v>
      </c>
      <c r="F5" s="91">
        <v>19</v>
      </c>
      <c r="G5" s="73" t="s">
        <v>3</v>
      </c>
      <c r="H5" s="93">
        <v>35</v>
      </c>
      <c r="I5" s="73" t="s">
        <v>3</v>
      </c>
      <c r="J5" s="91">
        <v>21</v>
      </c>
      <c r="K5" s="73" t="s">
        <v>3</v>
      </c>
      <c r="L5" s="91">
        <v>10</v>
      </c>
      <c r="M5" s="73" t="s">
        <v>3</v>
      </c>
      <c r="N5" s="91">
        <v>10</v>
      </c>
      <c r="O5" s="91">
        <v>2</v>
      </c>
      <c r="P5" s="74">
        <v>100</v>
      </c>
      <c r="Q5" s="70">
        <v>100</v>
      </c>
      <c r="R5" s="5"/>
      <c r="S5" s="5"/>
    </row>
    <row r="6" spans="1:19">
      <c r="A6" s="36" t="s">
        <v>71</v>
      </c>
      <c r="B6" s="73" t="s">
        <v>3</v>
      </c>
      <c r="C6" s="73" t="s">
        <v>3</v>
      </c>
      <c r="D6" s="73" t="s">
        <v>3</v>
      </c>
      <c r="E6" s="91">
        <v>2</v>
      </c>
      <c r="F6" s="91">
        <v>17</v>
      </c>
      <c r="G6" s="73" t="s">
        <v>3</v>
      </c>
      <c r="H6" s="93">
        <v>35</v>
      </c>
      <c r="I6" s="73" t="s">
        <v>3</v>
      </c>
      <c r="J6" s="91">
        <v>28.999999999999996</v>
      </c>
      <c r="K6" s="73" t="s">
        <v>3</v>
      </c>
      <c r="L6" s="91">
        <v>13</v>
      </c>
      <c r="M6" s="73" t="s">
        <v>3</v>
      </c>
      <c r="N6" s="91">
        <v>4</v>
      </c>
      <c r="O6" s="73" t="s">
        <v>3</v>
      </c>
      <c r="P6" s="74">
        <v>100</v>
      </c>
      <c r="Q6" s="70">
        <v>200</v>
      </c>
      <c r="R6" s="5"/>
      <c r="S6" s="5"/>
    </row>
    <row r="7" spans="1:19">
      <c r="A7" s="62"/>
      <c r="B7" s="5"/>
      <c r="C7" s="5"/>
      <c r="D7" s="5"/>
      <c r="E7" s="5"/>
      <c r="F7" s="5"/>
      <c r="G7" s="5"/>
      <c r="H7" s="5"/>
      <c r="I7" s="5"/>
      <c r="J7" s="94"/>
      <c r="K7" s="5"/>
      <c r="L7" s="94"/>
      <c r="M7" s="5"/>
      <c r="N7" s="94"/>
      <c r="O7" s="5"/>
      <c r="P7" s="5"/>
      <c r="Q7" s="5"/>
      <c r="R7" s="5"/>
      <c r="S7" s="5"/>
    </row>
    <row r="8" spans="1:19">
      <c r="A8" s="25" t="s">
        <v>73</v>
      </c>
      <c r="B8" s="73" t="s">
        <v>3</v>
      </c>
      <c r="C8" s="73" t="s">
        <v>3</v>
      </c>
      <c r="D8" s="73" t="s">
        <v>3</v>
      </c>
      <c r="E8" s="91">
        <v>3</v>
      </c>
      <c r="F8" s="91">
        <v>2</v>
      </c>
      <c r="G8" s="91">
        <v>5</v>
      </c>
      <c r="H8" s="91">
        <v>12</v>
      </c>
      <c r="I8" s="91">
        <v>12</v>
      </c>
      <c r="J8" s="91">
        <v>23</v>
      </c>
      <c r="K8" s="91">
        <v>16</v>
      </c>
      <c r="L8" s="91">
        <v>11</v>
      </c>
      <c r="M8" s="91">
        <v>7.0000000000000009</v>
      </c>
      <c r="N8" s="91">
        <v>9</v>
      </c>
      <c r="O8" s="66" t="s">
        <v>3</v>
      </c>
      <c r="P8" s="75">
        <v>100</v>
      </c>
      <c r="Q8" s="71">
        <v>100</v>
      </c>
      <c r="R8" s="5"/>
      <c r="S8" s="5"/>
    </row>
    <row r="9" spans="1:19">
      <c r="A9" s="25" t="s">
        <v>75</v>
      </c>
      <c r="B9" s="66" t="s">
        <v>3</v>
      </c>
      <c r="C9" s="66" t="s">
        <v>3</v>
      </c>
      <c r="D9" s="66" t="s">
        <v>3</v>
      </c>
      <c r="E9" s="66" t="s">
        <v>3</v>
      </c>
      <c r="F9" s="91">
        <v>15</v>
      </c>
      <c r="G9" s="66" t="s">
        <v>3</v>
      </c>
      <c r="H9" s="91">
        <v>31</v>
      </c>
      <c r="I9" s="66" t="s">
        <v>3</v>
      </c>
      <c r="J9" s="91">
        <v>24</v>
      </c>
      <c r="K9" s="66" t="s">
        <v>3</v>
      </c>
      <c r="L9" s="91">
        <v>21</v>
      </c>
      <c r="M9" s="66" t="s">
        <v>3</v>
      </c>
      <c r="N9" s="91">
        <v>9</v>
      </c>
      <c r="O9" s="66" t="s">
        <v>3</v>
      </c>
      <c r="P9" s="75">
        <v>99.999999999999986</v>
      </c>
      <c r="Q9" s="71">
        <v>100</v>
      </c>
      <c r="R9" s="5"/>
      <c r="S9" s="5"/>
    </row>
    <row r="10" spans="1:19">
      <c r="A10" s="25" t="s">
        <v>74</v>
      </c>
      <c r="B10" s="66" t="s">
        <v>3</v>
      </c>
      <c r="C10" s="66" t="s">
        <v>3</v>
      </c>
      <c r="D10" s="66" t="s">
        <v>3</v>
      </c>
      <c r="E10" s="66" t="s">
        <v>3</v>
      </c>
      <c r="F10" s="91">
        <v>5</v>
      </c>
      <c r="G10" s="66" t="s">
        <v>3</v>
      </c>
      <c r="H10" s="91">
        <v>34</v>
      </c>
      <c r="I10" s="66" t="s">
        <v>3</v>
      </c>
      <c r="J10" s="91">
        <v>35</v>
      </c>
      <c r="K10" s="66" t="s">
        <v>3</v>
      </c>
      <c r="L10" s="91">
        <v>20</v>
      </c>
      <c r="M10" s="66" t="s">
        <v>3</v>
      </c>
      <c r="N10" s="91">
        <v>6</v>
      </c>
      <c r="O10" s="66" t="s">
        <v>3</v>
      </c>
      <c r="P10" s="75">
        <v>100</v>
      </c>
      <c r="Q10" s="71">
        <v>100</v>
      </c>
      <c r="R10" s="5"/>
      <c r="S10" s="5"/>
    </row>
    <row r="11" spans="1:1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75" customHeight="1">
      <c r="A12" s="37"/>
      <c r="B12" s="125" t="s">
        <v>62</v>
      </c>
      <c r="C12" s="126"/>
      <c r="D12" s="126"/>
      <c r="E12" s="126"/>
      <c r="F12" s="126"/>
      <c r="G12" s="126"/>
      <c r="H12" s="127"/>
      <c r="I12" s="38"/>
      <c r="J12" s="38"/>
      <c r="K12" s="5"/>
      <c r="L12" s="41"/>
      <c r="M12" s="5"/>
      <c r="N12" s="5"/>
      <c r="O12" s="5"/>
      <c r="P12" s="5"/>
      <c r="Q12" s="5"/>
      <c r="R12" s="5"/>
      <c r="S12" s="5"/>
    </row>
    <row r="13" spans="1:19" ht="51.75" customHeight="1">
      <c r="A13" s="35" t="s">
        <v>102</v>
      </c>
      <c r="B13" s="30" t="s">
        <v>34</v>
      </c>
      <c r="C13" s="29" t="s">
        <v>36</v>
      </c>
      <c r="D13" s="29" t="s">
        <v>39</v>
      </c>
      <c r="E13" s="30" t="s">
        <v>42</v>
      </c>
      <c r="F13" s="30" t="s">
        <v>45</v>
      </c>
      <c r="G13" s="29" t="s">
        <v>48</v>
      </c>
      <c r="H13" s="29" t="s">
        <v>49</v>
      </c>
      <c r="I13" s="31" t="s">
        <v>69</v>
      </c>
      <c r="J13" s="128" t="s">
        <v>67</v>
      </c>
      <c r="K13" s="129"/>
      <c r="L13" s="5"/>
      <c r="M13" s="5"/>
      <c r="N13" s="5"/>
      <c r="O13" s="5"/>
      <c r="P13" s="5"/>
      <c r="Q13" s="5"/>
      <c r="R13" s="5"/>
    </row>
    <row r="14" spans="1:19">
      <c r="A14" s="25" t="s">
        <v>70</v>
      </c>
      <c r="B14" s="50">
        <v>2</v>
      </c>
      <c r="C14" s="50">
        <v>6</v>
      </c>
      <c r="D14" s="50">
        <v>14</v>
      </c>
      <c r="E14" s="50">
        <v>22</v>
      </c>
      <c r="F14" s="50">
        <v>30</v>
      </c>
      <c r="G14" s="50">
        <v>24</v>
      </c>
      <c r="H14" s="50">
        <v>2</v>
      </c>
      <c r="I14" s="26">
        <v>50</v>
      </c>
      <c r="J14" s="123" t="s">
        <v>68</v>
      </c>
      <c r="K14" s="124"/>
      <c r="L14" s="5"/>
      <c r="M14" s="5"/>
      <c r="N14" s="5"/>
      <c r="O14" s="5"/>
      <c r="P14" s="5"/>
      <c r="Q14" s="5"/>
      <c r="R14" s="5"/>
    </row>
    <row r="15" spans="1:19">
      <c r="A15" s="25" t="s">
        <v>75</v>
      </c>
      <c r="B15" s="73" t="s">
        <v>3</v>
      </c>
      <c r="C15" s="50">
        <v>6</v>
      </c>
      <c r="D15" s="50">
        <v>18</v>
      </c>
      <c r="E15" s="50">
        <v>30</v>
      </c>
      <c r="F15" s="50">
        <v>26</v>
      </c>
      <c r="G15" s="50">
        <v>20</v>
      </c>
      <c r="H15" s="73" t="s">
        <v>3</v>
      </c>
      <c r="I15" s="26">
        <v>50</v>
      </c>
      <c r="J15" s="123" t="s">
        <v>68</v>
      </c>
      <c r="K15" s="124"/>
      <c r="L15" s="68"/>
      <c r="M15" s="68"/>
      <c r="N15" s="68"/>
      <c r="O15" s="68"/>
      <c r="P15" s="68"/>
      <c r="Q15" s="68"/>
      <c r="R15" s="5"/>
    </row>
    <row r="16" spans="1:19">
      <c r="A16" s="62"/>
      <c r="B16" s="96"/>
      <c r="C16" s="96"/>
      <c r="D16" s="96"/>
      <c r="E16" s="96"/>
      <c r="F16" s="96"/>
      <c r="G16" s="96"/>
      <c r="H16" s="96"/>
      <c r="I16" s="87"/>
      <c r="J16" s="88"/>
      <c r="K16" s="88"/>
      <c r="L16" s="68"/>
      <c r="M16" s="68"/>
      <c r="N16" s="68"/>
      <c r="O16" s="68"/>
      <c r="P16" s="68"/>
      <c r="Q16" s="68"/>
      <c r="R16" s="5"/>
    </row>
    <row r="17" spans="1:19">
      <c r="A17" s="5"/>
      <c r="B17" s="5"/>
      <c r="C17" s="5"/>
      <c r="D17" s="5"/>
      <c r="E17" s="5"/>
      <c r="F17" s="5"/>
      <c r="G17" s="68"/>
      <c r="H17" s="34"/>
      <c r="I17" s="34"/>
      <c r="J17" s="34"/>
      <c r="K17" s="67"/>
      <c r="L17" s="34"/>
      <c r="M17" s="34"/>
      <c r="N17" s="34"/>
      <c r="O17" s="34"/>
      <c r="P17" s="34"/>
      <c r="Q17" s="34"/>
      <c r="R17" s="34"/>
      <c r="S17" s="68"/>
    </row>
    <row r="18" spans="1:19" ht="15" customHeight="1">
      <c r="A18" s="63"/>
      <c r="B18" s="125" t="s">
        <v>55</v>
      </c>
      <c r="C18" s="126"/>
      <c r="D18" s="126"/>
      <c r="E18" s="126"/>
      <c r="F18" s="126"/>
      <c r="G18" s="127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2"/>
      <c r="S18" s="12"/>
    </row>
    <row r="19" spans="1:19" s="33" customFormat="1" ht="49.5" customHeight="1">
      <c r="A19" s="35" t="s">
        <v>119</v>
      </c>
      <c r="B19" s="28" t="s">
        <v>113</v>
      </c>
      <c r="C19" s="28" t="s">
        <v>114</v>
      </c>
      <c r="D19" s="65" t="s">
        <v>115</v>
      </c>
      <c r="E19" s="28" t="s">
        <v>116</v>
      </c>
      <c r="F19" s="28" t="s">
        <v>117</v>
      </c>
      <c r="G19" s="65" t="s">
        <v>118</v>
      </c>
      <c r="H19" s="31" t="s">
        <v>112</v>
      </c>
      <c r="I19" s="32" t="s">
        <v>54</v>
      </c>
      <c r="J19" s="6"/>
      <c r="K19" s="6"/>
    </row>
    <row r="20" spans="1:19">
      <c r="A20" s="36" t="s">
        <v>72</v>
      </c>
      <c r="B20" s="73" t="s">
        <v>3</v>
      </c>
      <c r="C20" s="72">
        <v>8</v>
      </c>
      <c r="D20" s="72">
        <v>36</v>
      </c>
      <c r="E20" s="72">
        <v>39</v>
      </c>
      <c r="F20" s="72">
        <v>14</v>
      </c>
      <c r="G20" s="72">
        <v>3</v>
      </c>
      <c r="H20" s="72">
        <v>100</v>
      </c>
      <c r="I20" s="69">
        <v>100</v>
      </c>
      <c r="J20" s="5"/>
      <c r="K20" s="5"/>
    </row>
    <row r="21" spans="1:19">
      <c r="A21" s="36" t="s">
        <v>70</v>
      </c>
      <c r="B21" s="73" t="s">
        <v>3</v>
      </c>
      <c r="C21" s="72">
        <v>9</v>
      </c>
      <c r="D21" s="72">
        <v>20</v>
      </c>
      <c r="E21" s="72">
        <v>42</v>
      </c>
      <c r="F21" s="72">
        <v>21</v>
      </c>
      <c r="G21" s="72">
        <v>8</v>
      </c>
      <c r="H21" s="89">
        <v>100</v>
      </c>
      <c r="I21" s="70">
        <v>100</v>
      </c>
      <c r="J21" s="5"/>
      <c r="K21" s="5"/>
    </row>
    <row r="22" spans="1:19">
      <c r="A22" s="36" t="s">
        <v>71</v>
      </c>
      <c r="B22" s="73" t="s">
        <v>3</v>
      </c>
      <c r="C22" s="90">
        <v>9</v>
      </c>
      <c r="D22" s="90">
        <v>34</v>
      </c>
      <c r="E22" s="90">
        <v>38</v>
      </c>
      <c r="F22" s="90">
        <v>17</v>
      </c>
      <c r="G22" s="90">
        <v>2</v>
      </c>
      <c r="H22" s="89">
        <v>100</v>
      </c>
      <c r="I22" s="70">
        <v>100</v>
      </c>
      <c r="J22" s="5"/>
      <c r="K22" s="5"/>
    </row>
    <row r="23" spans="1:19">
      <c r="A23" s="62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9">
      <c r="A24" s="25" t="s">
        <v>73</v>
      </c>
      <c r="B24" s="73" t="s">
        <v>3</v>
      </c>
      <c r="C24" s="74">
        <v>13</v>
      </c>
      <c r="D24" s="74">
        <v>38</v>
      </c>
      <c r="E24" s="91">
        <v>25</v>
      </c>
      <c r="F24" s="91">
        <v>15</v>
      </c>
      <c r="G24" s="91">
        <v>9</v>
      </c>
      <c r="H24" s="91">
        <v>100</v>
      </c>
      <c r="I24" s="71">
        <v>100</v>
      </c>
      <c r="J24" s="5"/>
      <c r="K24" s="5"/>
    </row>
    <row r="25" spans="1:19">
      <c r="A25" s="25" t="s">
        <v>75</v>
      </c>
      <c r="B25" s="91">
        <v>8</v>
      </c>
      <c r="C25" s="91">
        <v>26</v>
      </c>
      <c r="D25" s="91">
        <v>38</v>
      </c>
      <c r="E25" s="91">
        <v>24</v>
      </c>
      <c r="F25" s="91">
        <v>3</v>
      </c>
      <c r="G25" s="91">
        <v>1</v>
      </c>
      <c r="H25" s="91">
        <v>99.999999999999986</v>
      </c>
      <c r="I25" s="71">
        <v>100</v>
      </c>
      <c r="J25" s="5"/>
      <c r="K25" s="5"/>
    </row>
    <row r="26" spans="1:19">
      <c r="A26" s="25" t="s">
        <v>74</v>
      </c>
      <c r="B26" s="91">
        <v>2</v>
      </c>
      <c r="C26" s="91">
        <v>16</v>
      </c>
      <c r="D26" s="91">
        <v>56</v>
      </c>
      <c r="E26" s="91">
        <v>24</v>
      </c>
      <c r="F26" s="91">
        <v>2</v>
      </c>
      <c r="G26" s="73" t="s">
        <v>3</v>
      </c>
      <c r="H26" s="91">
        <v>100</v>
      </c>
      <c r="I26" s="71">
        <v>100</v>
      </c>
      <c r="J26" s="5"/>
      <c r="K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 customHeight="1">
      <c r="A28" s="37"/>
      <c r="B28" s="125" t="s">
        <v>62</v>
      </c>
      <c r="C28" s="126"/>
      <c r="D28" s="126"/>
      <c r="E28" s="126"/>
      <c r="F28" s="126"/>
      <c r="G28" s="127"/>
      <c r="H28" s="38"/>
      <c r="I28" s="38"/>
      <c r="J28" s="38"/>
      <c r="K28" s="5"/>
      <c r="L28" s="41"/>
      <c r="M28" s="5"/>
      <c r="N28" s="5"/>
      <c r="O28" s="5"/>
      <c r="P28" s="5"/>
      <c r="Q28" s="5"/>
      <c r="R28" s="5"/>
      <c r="S28" s="5"/>
    </row>
    <row r="29" spans="1:19" ht="51.75" customHeight="1">
      <c r="A29" s="35" t="s">
        <v>119</v>
      </c>
      <c r="B29" s="28" t="s">
        <v>113</v>
      </c>
      <c r="C29" s="28" t="s">
        <v>114</v>
      </c>
      <c r="D29" s="65" t="s">
        <v>115</v>
      </c>
      <c r="E29" s="28" t="s">
        <v>116</v>
      </c>
      <c r="F29" s="28" t="s">
        <v>117</v>
      </c>
      <c r="G29" s="65" t="s">
        <v>118</v>
      </c>
      <c r="H29" s="31" t="s">
        <v>69</v>
      </c>
      <c r="I29" s="128" t="s">
        <v>67</v>
      </c>
      <c r="J29" s="129"/>
      <c r="K29" s="5"/>
      <c r="L29" s="5"/>
      <c r="M29" s="5"/>
      <c r="N29" s="5"/>
      <c r="O29" s="5"/>
      <c r="P29" s="5"/>
      <c r="Q29" s="5"/>
    </row>
    <row r="30" spans="1:19">
      <c r="A30" s="25" t="s">
        <v>70</v>
      </c>
      <c r="B30" s="73" t="s">
        <v>3</v>
      </c>
      <c r="C30" s="50">
        <v>4</v>
      </c>
      <c r="D30" s="50">
        <v>14</v>
      </c>
      <c r="E30" s="50">
        <v>52</v>
      </c>
      <c r="F30" s="50">
        <v>20</v>
      </c>
      <c r="G30" s="50">
        <v>10</v>
      </c>
      <c r="H30" s="72">
        <v>50</v>
      </c>
      <c r="I30" s="123" t="s">
        <v>68</v>
      </c>
      <c r="J30" s="124"/>
      <c r="K30" s="5"/>
      <c r="L30" s="5"/>
      <c r="M30" s="5"/>
      <c r="N30" s="5"/>
      <c r="O30" s="5"/>
      <c r="P30" s="5"/>
      <c r="Q30" s="5"/>
    </row>
    <row r="31" spans="1:19">
      <c r="A31" s="25" t="s">
        <v>75</v>
      </c>
      <c r="B31" s="50">
        <v>10</v>
      </c>
      <c r="C31" s="50">
        <v>20</v>
      </c>
      <c r="D31" s="50">
        <v>36</v>
      </c>
      <c r="E31" s="50">
        <v>28</v>
      </c>
      <c r="F31" s="50">
        <v>4</v>
      </c>
      <c r="G31" s="50">
        <v>2</v>
      </c>
      <c r="H31" s="72">
        <v>50</v>
      </c>
      <c r="I31" s="123" t="s">
        <v>68</v>
      </c>
      <c r="J31" s="124"/>
      <c r="K31" s="68"/>
      <c r="L31" s="68"/>
      <c r="M31" s="68"/>
      <c r="N31" s="68"/>
      <c r="O31" s="68"/>
      <c r="P31" s="68"/>
      <c r="Q31" s="5"/>
    </row>
    <row r="32" spans="1:19">
      <c r="A32" s="62"/>
      <c r="B32" s="86"/>
      <c r="C32" s="86"/>
      <c r="D32" s="86"/>
      <c r="E32" s="86"/>
      <c r="F32" s="86"/>
      <c r="G32" s="86"/>
      <c r="H32" s="86"/>
      <c r="I32" s="87"/>
      <c r="J32" s="88"/>
      <c r="K32" s="88"/>
      <c r="L32" s="68"/>
      <c r="M32" s="68"/>
      <c r="N32" s="68"/>
      <c r="O32" s="68"/>
      <c r="P32" s="68"/>
      <c r="Q32" s="68"/>
      <c r="R32" s="5"/>
    </row>
    <row r="33" spans="1:18">
      <c r="A33" s="62"/>
      <c r="B33" s="86"/>
      <c r="C33" s="86"/>
      <c r="D33" s="86"/>
      <c r="E33" s="86"/>
      <c r="F33" s="86"/>
      <c r="G33" s="86"/>
      <c r="H33" s="86"/>
      <c r="I33" s="87"/>
      <c r="J33" s="88"/>
      <c r="K33" s="88"/>
      <c r="L33" s="68"/>
      <c r="M33" s="68"/>
      <c r="N33" s="68"/>
      <c r="O33" s="68"/>
      <c r="P33" s="68"/>
      <c r="Q33" s="68"/>
      <c r="R33" s="5"/>
    </row>
  </sheetData>
  <mergeCells count="11">
    <mergeCell ref="B18:G18"/>
    <mergeCell ref="B28:G28"/>
    <mergeCell ref="I29:J29"/>
    <mergeCell ref="I30:J30"/>
    <mergeCell ref="I31:J31"/>
    <mergeCell ref="B2:O2"/>
    <mergeCell ref="A1:G1"/>
    <mergeCell ref="J15:K15"/>
    <mergeCell ref="B12:H12"/>
    <mergeCell ref="J13:K13"/>
    <mergeCell ref="J14:K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I18" sqref="I18"/>
    </sheetView>
  </sheetViews>
  <sheetFormatPr baseColWidth="10" defaultColWidth="8.83203125" defaultRowHeight="14" x14ac:dyDescent="0"/>
  <cols>
    <col min="1" max="1" width="23.6640625" customWidth="1"/>
    <col min="10" max="10" width="13" customWidth="1"/>
    <col min="15" max="15" width="11.33203125" customWidth="1"/>
  </cols>
  <sheetData>
    <row r="1" spans="1:18" ht="27.75" customHeight="1">
      <c r="A1" s="122" t="s">
        <v>88</v>
      </c>
      <c r="B1" s="122"/>
      <c r="C1" s="122"/>
      <c r="D1" s="122"/>
      <c r="E1" s="122"/>
      <c r="F1" s="122"/>
      <c r="G1" s="122"/>
      <c r="H1" s="6"/>
      <c r="I1" s="6"/>
      <c r="J1" s="6"/>
      <c r="K1" s="6"/>
      <c r="L1" s="6"/>
      <c r="M1" s="6"/>
      <c r="N1" s="6"/>
      <c r="O1" s="6"/>
    </row>
    <row r="2" spans="1:18" ht="15.75" customHeight="1">
      <c r="A2" s="37"/>
      <c r="B2" s="125" t="s">
        <v>55</v>
      </c>
      <c r="C2" s="126"/>
      <c r="D2" s="126"/>
      <c r="E2" s="126"/>
      <c r="F2" s="126"/>
      <c r="G2" s="126"/>
      <c r="H2" s="126"/>
      <c r="I2" s="127"/>
      <c r="J2" s="38"/>
      <c r="K2" s="38"/>
      <c r="L2" s="38"/>
      <c r="M2" s="38"/>
      <c r="N2" s="38"/>
      <c r="O2" s="5"/>
      <c r="P2" s="5"/>
      <c r="Q2" s="5"/>
      <c r="R2" s="5"/>
    </row>
    <row r="3" spans="1:18" s="33" customFormat="1" ht="49.5" customHeight="1">
      <c r="A3" s="80" t="s">
        <v>86</v>
      </c>
      <c r="B3" s="82" t="s">
        <v>18</v>
      </c>
      <c r="C3" s="28" t="s">
        <v>89</v>
      </c>
      <c r="D3" s="28" t="s">
        <v>90</v>
      </c>
      <c r="E3" s="65" t="s">
        <v>91</v>
      </c>
      <c r="F3" s="65" t="s">
        <v>92</v>
      </c>
      <c r="G3" s="28" t="s">
        <v>93</v>
      </c>
      <c r="H3" s="64" t="s">
        <v>94</v>
      </c>
      <c r="I3" s="64" t="s">
        <v>95</v>
      </c>
      <c r="J3" s="31" t="s">
        <v>51</v>
      </c>
      <c r="K3" s="32" t="s">
        <v>54</v>
      </c>
      <c r="L3" s="6"/>
      <c r="M3" s="6"/>
    </row>
    <row r="4" spans="1:18">
      <c r="A4" s="81" t="s">
        <v>101</v>
      </c>
      <c r="B4" s="72">
        <v>2</v>
      </c>
      <c r="C4" s="72">
        <v>9</v>
      </c>
      <c r="D4" s="72">
        <v>16</v>
      </c>
      <c r="E4" s="72">
        <v>21</v>
      </c>
      <c r="F4" s="72">
        <v>34</v>
      </c>
      <c r="G4" s="72">
        <v>10</v>
      </c>
      <c r="H4" s="72">
        <v>7.0000000000000009</v>
      </c>
      <c r="I4" s="72">
        <v>1</v>
      </c>
      <c r="J4" s="72">
        <v>98</v>
      </c>
      <c r="K4" s="69">
        <v>100</v>
      </c>
      <c r="L4" s="5"/>
      <c r="M4" s="5"/>
    </row>
    <row r="5" spans="1:18">
      <c r="A5" s="81" t="s">
        <v>84</v>
      </c>
      <c r="B5" s="72"/>
      <c r="C5" s="72">
        <v>4</v>
      </c>
      <c r="D5" s="72">
        <v>21</v>
      </c>
      <c r="E5" s="72">
        <v>43</v>
      </c>
      <c r="F5" s="72">
        <v>20</v>
      </c>
      <c r="G5" s="72">
        <v>6</v>
      </c>
      <c r="H5" s="72">
        <v>6</v>
      </c>
      <c r="I5" s="72"/>
      <c r="J5" s="72">
        <v>100</v>
      </c>
      <c r="K5" s="70">
        <v>100</v>
      </c>
      <c r="L5" s="5"/>
      <c r="M5" s="5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customHeight="1">
      <c r="A7" s="37"/>
      <c r="B7" s="125" t="s">
        <v>62</v>
      </c>
      <c r="C7" s="126"/>
      <c r="D7" s="126"/>
      <c r="E7" s="126"/>
      <c r="F7" s="126"/>
      <c r="G7" s="126"/>
      <c r="H7" s="126"/>
      <c r="I7" s="127"/>
      <c r="J7" s="38"/>
      <c r="K7" s="5"/>
      <c r="L7" s="41"/>
      <c r="M7" s="5"/>
      <c r="N7" s="5"/>
      <c r="O7" s="5"/>
      <c r="P7" s="5"/>
      <c r="Q7" s="5"/>
      <c r="R7" s="5"/>
    </row>
    <row r="8" spans="1:18" ht="51.75" customHeight="1">
      <c r="A8" s="80" t="s">
        <v>86</v>
      </c>
      <c r="B8" s="30" t="s">
        <v>82</v>
      </c>
      <c r="C8" s="28" t="s">
        <v>89</v>
      </c>
      <c r="D8" s="28" t="s">
        <v>90</v>
      </c>
      <c r="E8" s="65" t="s">
        <v>91</v>
      </c>
      <c r="F8" s="65" t="s">
        <v>92</v>
      </c>
      <c r="G8" s="28" t="s">
        <v>93</v>
      </c>
      <c r="H8" s="28" t="s">
        <v>96</v>
      </c>
      <c r="I8" s="64" t="s">
        <v>94</v>
      </c>
      <c r="J8" s="31" t="s">
        <v>69</v>
      </c>
      <c r="K8" s="128" t="s">
        <v>67</v>
      </c>
      <c r="L8" s="129"/>
    </row>
    <row r="9" spans="1:18">
      <c r="A9" s="25" t="s">
        <v>101</v>
      </c>
      <c r="B9" s="50">
        <v>2</v>
      </c>
      <c r="C9" s="50">
        <v>2</v>
      </c>
      <c r="D9" s="50">
        <v>22</v>
      </c>
      <c r="E9" s="50">
        <v>20</v>
      </c>
      <c r="F9" s="50">
        <v>24</v>
      </c>
      <c r="G9" s="50">
        <v>22</v>
      </c>
      <c r="H9" s="50">
        <v>4</v>
      </c>
      <c r="I9" s="50">
        <v>4</v>
      </c>
      <c r="J9" s="26">
        <v>50</v>
      </c>
      <c r="K9" s="123" t="s">
        <v>68</v>
      </c>
      <c r="L9" s="124"/>
    </row>
  </sheetData>
  <mergeCells count="5">
    <mergeCell ref="A1:G1"/>
    <mergeCell ref="K8:L8"/>
    <mergeCell ref="K9:L9"/>
    <mergeCell ref="B2:I2"/>
    <mergeCell ref="B7:I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F19" sqref="F19"/>
    </sheetView>
  </sheetViews>
  <sheetFormatPr baseColWidth="10" defaultColWidth="8.83203125" defaultRowHeight="14" x14ac:dyDescent="0"/>
  <cols>
    <col min="1" max="1" width="23.6640625" customWidth="1"/>
    <col min="8" max="8" width="13" customWidth="1"/>
    <col min="10" max="10" width="11" customWidth="1"/>
    <col min="15" max="15" width="11.33203125" customWidth="1"/>
  </cols>
  <sheetData>
    <row r="1" spans="1:18" ht="29.25" customHeight="1">
      <c r="A1" s="122" t="s">
        <v>87</v>
      </c>
      <c r="B1" s="122"/>
      <c r="C1" s="122"/>
      <c r="D1" s="122"/>
      <c r="E1" s="122"/>
      <c r="F1" s="122"/>
      <c r="G1" s="122"/>
      <c r="H1" s="6"/>
      <c r="I1" s="6"/>
      <c r="J1" s="6"/>
      <c r="K1" s="6"/>
      <c r="L1" s="6"/>
      <c r="M1" s="6"/>
      <c r="N1" s="6"/>
      <c r="O1" s="6"/>
    </row>
    <row r="2" spans="1:18" ht="15.75" customHeight="1">
      <c r="A2" s="37"/>
      <c r="B2" s="125" t="s">
        <v>55</v>
      </c>
      <c r="C2" s="126"/>
      <c r="D2" s="126"/>
      <c r="E2" s="126"/>
      <c r="F2" s="126"/>
      <c r="G2" s="127"/>
      <c r="H2" s="38"/>
      <c r="I2" s="38"/>
      <c r="J2" s="38"/>
      <c r="K2" s="38"/>
      <c r="L2" s="38"/>
      <c r="M2" s="38"/>
      <c r="N2" s="38"/>
      <c r="O2" s="5"/>
      <c r="P2" s="5"/>
      <c r="Q2" s="5"/>
      <c r="R2" s="5"/>
    </row>
    <row r="3" spans="1:18" s="33" customFormat="1" ht="49.5" customHeight="1">
      <c r="A3" s="80" t="s">
        <v>86</v>
      </c>
      <c r="B3" s="28" t="s">
        <v>100</v>
      </c>
      <c r="C3" s="28" t="s">
        <v>97</v>
      </c>
      <c r="D3" s="28" t="s">
        <v>98</v>
      </c>
      <c r="E3" s="28" t="s">
        <v>99</v>
      </c>
      <c r="F3" s="28" t="s">
        <v>96</v>
      </c>
      <c r="G3" s="64" t="s">
        <v>95</v>
      </c>
      <c r="H3" s="31" t="s">
        <v>51</v>
      </c>
      <c r="I3" s="32" t="s">
        <v>54</v>
      </c>
      <c r="J3" s="6"/>
      <c r="K3" s="6"/>
    </row>
    <row r="4" spans="1:18">
      <c r="A4" s="81" t="s">
        <v>83</v>
      </c>
      <c r="B4" s="72">
        <v>11</v>
      </c>
      <c r="C4" s="72">
        <v>6</v>
      </c>
      <c r="D4" s="72">
        <v>10</v>
      </c>
      <c r="E4" s="72">
        <v>14.000000000000002</v>
      </c>
      <c r="F4" s="72">
        <v>14.000000000000002</v>
      </c>
      <c r="G4" s="72">
        <v>45</v>
      </c>
      <c r="H4" s="74">
        <v>100</v>
      </c>
      <c r="I4" s="70">
        <v>100</v>
      </c>
      <c r="J4" s="5"/>
      <c r="K4" s="5"/>
    </row>
    <row r="5" spans="1:18">
      <c r="A5" s="81" t="s">
        <v>85</v>
      </c>
      <c r="B5" s="72"/>
      <c r="C5" s="72">
        <v>9</v>
      </c>
      <c r="D5" s="72">
        <v>18</v>
      </c>
      <c r="E5" s="72">
        <v>33</v>
      </c>
      <c r="F5" s="72">
        <v>22</v>
      </c>
      <c r="G5" s="72">
        <v>18</v>
      </c>
      <c r="H5" s="74">
        <v>100</v>
      </c>
      <c r="I5" s="54">
        <v>100</v>
      </c>
      <c r="J5" s="5"/>
      <c r="K5" s="5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customHeight="1">
      <c r="A7" s="37"/>
      <c r="B7" s="125" t="s">
        <v>62</v>
      </c>
      <c r="C7" s="126"/>
      <c r="D7" s="126"/>
      <c r="E7" s="126"/>
      <c r="F7" s="126"/>
      <c r="G7" s="127"/>
      <c r="H7" s="38"/>
      <c r="I7" s="38"/>
      <c r="J7" s="38"/>
      <c r="K7" s="5"/>
      <c r="L7" s="41"/>
      <c r="M7" s="5"/>
      <c r="N7" s="5"/>
      <c r="O7" s="5"/>
      <c r="P7" s="5"/>
      <c r="Q7" s="5"/>
      <c r="R7" s="5"/>
    </row>
    <row r="8" spans="1:18" ht="51.75" customHeight="1">
      <c r="A8" s="80" t="s">
        <v>86</v>
      </c>
      <c r="B8" s="28" t="s">
        <v>100</v>
      </c>
      <c r="C8" s="28" t="s">
        <v>97</v>
      </c>
      <c r="D8" s="28" t="s">
        <v>98</v>
      </c>
      <c r="E8" s="28" t="s">
        <v>99</v>
      </c>
      <c r="F8" s="28" t="s">
        <v>96</v>
      </c>
      <c r="G8" s="64" t="s">
        <v>95</v>
      </c>
      <c r="H8" s="31" t="s">
        <v>69</v>
      </c>
      <c r="I8" s="128" t="s">
        <v>67</v>
      </c>
      <c r="J8" s="129"/>
    </row>
    <row r="9" spans="1:18">
      <c r="A9" s="25" t="s">
        <v>83</v>
      </c>
      <c r="B9" s="50">
        <v>5</v>
      </c>
      <c r="C9" s="50">
        <v>10</v>
      </c>
      <c r="D9" s="50">
        <v>15</v>
      </c>
      <c r="E9" s="50">
        <v>30</v>
      </c>
      <c r="F9" s="50">
        <v>35</v>
      </c>
      <c r="G9" s="50">
        <v>5</v>
      </c>
      <c r="H9" s="26">
        <v>20</v>
      </c>
      <c r="I9" s="123" t="s">
        <v>68</v>
      </c>
      <c r="J9" s="124"/>
    </row>
  </sheetData>
  <mergeCells count="5">
    <mergeCell ref="A1:G1"/>
    <mergeCell ref="I8:J8"/>
    <mergeCell ref="I9:J9"/>
    <mergeCell ref="B2:G2"/>
    <mergeCell ref="B7:G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E25" sqref="E25"/>
    </sheetView>
  </sheetViews>
  <sheetFormatPr baseColWidth="10" defaultColWidth="8.83203125" defaultRowHeight="14" x14ac:dyDescent="0"/>
  <cols>
    <col min="1" max="1" width="24.5" customWidth="1"/>
    <col min="2" max="2" width="12.33203125" customWidth="1"/>
    <col min="3" max="3" width="10.33203125" bestFit="1" customWidth="1"/>
    <col min="4" max="4" width="11.5" bestFit="1" customWidth="1"/>
    <col min="5" max="5" width="10.33203125" bestFit="1" customWidth="1"/>
    <col min="6" max="8" width="11.5" bestFit="1" customWidth="1"/>
    <col min="9" max="10" width="10.33203125" bestFit="1" customWidth="1"/>
    <col min="11" max="11" width="9.6640625" customWidth="1"/>
    <col min="12" max="12" width="9.83203125" customWidth="1"/>
    <col min="13" max="13" width="14" customWidth="1"/>
    <col min="14" max="14" width="13.33203125" customWidth="1"/>
    <col min="15" max="15" width="10.6640625" customWidth="1"/>
  </cols>
  <sheetData>
    <row r="1" spans="1:22" ht="31.5" customHeight="1">
      <c r="A1" s="110" t="s">
        <v>29</v>
      </c>
      <c r="B1" s="110"/>
      <c r="C1" s="110"/>
      <c r="D1" s="110"/>
      <c r="E1" s="110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2" ht="15.75" customHeight="1">
      <c r="A2" s="37"/>
      <c r="B2" s="114" t="s">
        <v>55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5"/>
      <c r="O2" s="3"/>
      <c r="P2" s="3"/>
    </row>
    <row r="3" spans="1:22" s="33" customFormat="1" ht="49.5" customHeight="1">
      <c r="A3" s="35" t="s">
        <v>105</v>
      </c>
      <c r="B3" s="28" t="s">
        <v>106</v>
      </c>
      <c r="C3" s="29" t="s">
        <v>107</v>
      </c>
      <c r="D3" s="30" t="s">
        <v>35</v>
      </c>
      <c r="E3" s="29" t="s">
        <v>36</v>
      </c>
      <c r="F3" s="29" t="s">
        <v>37</v>
      </c>
      <c r="G3" s="30" t="s">
        <v>39</v>
      </c>
      <c r="H3" s="30" t="s">
        <v>40</v>
      </c>
      <c r="I3" s="30" t="s">
        <v>42</v>
      </c>
      <c r="J3" s="30" t="s">
        <v>43</v>
      </c>
      <c r="K3" s="29" t="s">
        <v>45</v>
      </c>
      <c r="L3" s="29" t="s">
        <v>46</v>
      </c>
      <c r="M3" s="28" t="s">
        <v>49</v>
      </c>
      <c r="N3" s="31" t="s">
        <v>112</v>
      </c>
      <c r="O3" s="32" t="s">
        <v>54</v>
      </c>
    </row>
    <row r="4" spans="1:22" s="77" customFormat="1" ht="13">
      <c r="A4" s="36" t="s">
        <v>81</v>
      </c>
      <c r="B4" s="66" t="s">
        <v>3</v>
      </c>
      <c r="C4" s="66" t="s">
        <v>3</v>
      </c>
      <c r="D4" s="66" t="s">
        <v>3</v>
      </c>
      <c r="E4" s="91">
        <f>33</f>
        <v>33</v>
      </c>
      <c r="F4" s="73" t="s">
        <v>3</v>
      </c>
      <c r="G4" s="91">
        <f>40</f>
        <v>40</v>
      </c>
      <c r="H4" s="66" t="s">
        <v>3</v>
      </c>
      <c r="I4" s="91">
        <f>24</f>
        <v>24</v>
      </c>
      <c r="J4" s="73" t="s">
        <v>3</v>
      </c>
      <c r="K4" s="91">
        <f>3</f>
        <v>3</v>
      </c>
      <c r="L4" s="66" t="s">
        <v>3</v>
      </c>
      <c r="M4" s="66" t="s">
        <v>3</v>
      </c>
      <c r="N4" s="75">
        <f>SUM(D4:M4)</f>
        <v>100</v>
      </c>
      <c r="O4" s="26">
        <v>100</v>
      </c>
    </row>
    <row r="5" spans="1:22" s="77" customFormat="1" ht="13">
      <c r="A5" s="36" t="s">
        <v>78</v>
      </c>
      <c r="B5" s="91">
        <f>18</f>
        <v>18</v>
      </c>
      <c r="C5" s="91">
        <f>18</f>
        <v>18</v>
      </c>
      <c r="D5" s="91">
        <f>6</f>
        <v>6</v>
      </c>
      <c r="E5" s="91">
        <f>5</f>
        <v>5</v>
      </c>
      <c r="F5" s="93">
        <f>14</f>
        <v>14</v>
      </c>
      <c r="G5" s="73" t="s">
        <v>3</v>
      </c>
      <c r="H5" s="91">
        <f>11</f>
        <v>11</v>
      </c>
      <c r="I5" s="73" t="s">
        <v>3</v>
      </c>
      <c r="J5" s="91">
        <f>13</f>
        <v>13</v>
      </c>
      <c r="K5" s="73" t="s">
        <v>3</v>
      </c>
      <c r="L5" s="91">
        <f>11</f>
        <v>11</v>
      </c>
      <c r="M5" s="91">
        <f>4</f>
        <v>4</v>
      </c>
      <c r="N5" s="75">
        <f t="shared" ref="N5:N6" si="0">SUM(D5:M5)</f>
        <v>64</v>
      </c>
      <c r="O5" s="27">
        <v>100</v>
      </c>
    </row>
    <row r="6" spans="1:22" s="77" customFormat="1" ht="13">
      <c r="A6" s="36" t="s">
        <v>79</v>
      </c>
      <c r="B6" s="73" t="s">
        <v>3</v>
      </c>
      <c r="C6" s="73" t="s">
        <v>3</v>
      </c>
      <c r="D6" s="91">
        <f>19</f>
        <v>19</v>
      </c>
      <c r="E6" s="73" t="s">
        <v>3</v>
      </c>
      <c r="F6" s="93">
        <f>38</f>
        <v>38</v>
      </c>
      <c r="G6" s="73" t="s">
        <v>3</v>
      </c>
      <c r="H6" s="91">
        <f>26</f>
        <v>26</v>
      </c>
      <c r="I6" s="73" t="s">
        <v>3</v>
      </c>
      <c r="J6" s="91">
        <f>14</f>
        <v>14</v>
      </c>
      <c r="K6" s="73" t="s">
        <v>3</v>
      </c>
      <c r="L6" s="91">
        <f>3</f>
        <v>3</v>
      </c>
      <c r="M6" s="66" t="s">
        <v>3</v>
      </c>
      <c r="N6" s="75">
        <f t="shared" si="0"/>
        <v>100</v>
      </c>
      <c r="O6" s="27">
        <v>100</v>
      </c>
    </row>
    <row r="7" spans="1:2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0"/>
      <c r="N7" s="40"/>
      <c r="O7" s="3"/>
    </row>
    <row r="8" spans="1:22" ht="15.75" customHeight="1">
      <c r="A8" s="37"/>
      <c r="B8" s="125" t="s">
        <v>62</v>
      </c>
      <c r="C8" s="126"/>
      <c r="D8" s="126"/>
      <c r="E8" s="126"/>
      <c r="F8" s="126"/>
      <c r="G8" s="126"/>
      <c r="H8" s="126"/>
      <c r="I8" s="127"/>
      <c r="J8" s="38"/>
      <c r="K8" s="40"/>
      <c r="L8" s="41"/>
      <c r="M8" s="40"/>
      <c r="N8" s="40"/>
    </row>
    <row r="9" spans="1:22" ht="51.75" customHeight="1">
      <c r="A9" s="35" t="s">
        <v>103</v>
      </c>
      <c r="B9" s="42" t="s">
        <v>106</v>
      </c>
      <c r="C9" s="24" t="s">
        <v>107</v>
      </c>
      <c r="D9" s="23" t="s">
        <v>35</v>
      </c>
      <c r="E9" s="24" t="s">
        <v>37</v>
      </c>
      <c r="F9" s="24" t="s">
        <v>40</v>
      </c>
      <c r="G9" s="24" t="s">
        <v>43</v>
      </c>
      <c r="H9" s="24" t="s">
        <v>46</v>
      </c>
      <c r="I9" s="23" t="s">
        <v>49</v>
      </c>
      <c r="J9" s="76" t="s">
        <v>77</v>
      </c>
      <c r="K9" s="115" t="s">
        <v>67</v>
      </c>
      <c r="L9" s="115"/>
      <c r="M9" s="5"/>
      <c r="N9" s="3"/>
    </row>
    <row r="10" spans="1:22" ht="15">
      <c r="A10" s="43" t="s">
        <v>80</v>
      </c>
      <c r="B10" s="95">
        <v>20</v>
      </c>
      <c r="C10" s="95">
        <v>12</v>
      </c>
      <c r="D10" s="95">
        <v>12</v>
      </c>
      <c r="E10" s="95">
        <v>10</v>
      </c>
      <c r="F10" s="95">
        <v>10</v>
      </c>
      <c r="G10" s="95">
        <v>12</v>
      </c>
      <c r="H10" s="95">
        <v>14.000000000000002</v>
      </c>
      <c r="I10" s="95">
        <v>10</v>
      </c>
      <c r="J10" s="71">
        <v>50</v>
      </c>
      <c r="K10" s="112" t="s">
        <v>68</v>
      </c>
      <c r="L10" s="112"/>
      <c r="M10" s="5"/>
      <c r="N10" s="3"/>
    </row>
    <row r="11" spans="1:22" ht="15">
      <c r="A11" s="8"/>
      <c r="B11" s="21"/>
      <c r="C11" s="21"/>
      <c r="D11" s="21"/>
      <c r="E11" s="9"/>
      <c r="F11" s="10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3"/>
      <c r="U11" s="13"/>
      <c r="V11" s="13"/>
    </row>
    <row r="12" spans="1:22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16"/>
      <c r="N12" s="16"/>
      <c r="O12" s="20"/>
      <c r="P12" s="14"/>
      <c r="Q12" s="13"/>
      <c r="R12" s="13"/>
    </row>
    <row r="13" spans="1:22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2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2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5">
    <mergeCell ref="K10:L10"/>
    <mergeCell ref="K9:L9"/>
    <mergeCell ref="A1:E1"/>
    <mergeCell ref="B2:M2"/>
    <mergeCell ref="B8:I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HF3035</vt:lpstr>
      <vt:lpstr>HF3055</vt:lpstr>
      <vt:lpstr>HF3077</vt:lpstr>
      <vt:lpstr>HF2354</vt:lpstr>
      <vt:lpstr>HF3016_HF3177(R)</vt:lpstr>
      <vt:lpstr>HF2927</vt:lpstr>
      <vt:lpstr>HF3178</vt:lpstr>
      <vt:lpstr>HF3253</vt:lpstr>
    </vt:vector>
  </TitlesOfParts>
  <Company>M. D. Anderson Cancer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Verhaak,Roeland</dc:creator>
  <cp:lastModifiedBy>Hoon Kim</cp:lastModifiedBy>
  <dcterms:created xsi:type="dcterms:W3CDTF">2016-04-06T14:30:40Z</dcterms:created>
  <dcterms:modified xsi:type="dcterms:W3CDTF">2017-06-21T16:02:29Z</dcterms:modified>
</cp:coreProperties>
</file>