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nkat\OneDrive\ARTICLES FILES\DRG Sc dev single obs 04 juin 2020\Supplementary data\"/>
    </mc:Choice>
  </mc:AlternateContent>
  <bookViews>
    <workbookView xWindow="-120" yWindow="-120" windowWidth="24240" windowHeight="13140"/>
  </bookViews>
  <sheets>
    <sheet name="NormFinder and NF calculation" sheetId="1" r:id="rId1"/>
    <sheet name="Diff exp of target gen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0" i="2" l="1"/>
  <c r="AD5" i="2"/>
  <c r="M5" i="2"/>
  <c r="AB46" i="2" l="1"/>
  <c r="AC46" i="2" s="1"/>
  <c r="T46" i="2"/>
  <c r="U46" i="2" s="1"/>
  <c r="M46" i="2"/>
  <c r="N46" i="2" s="1"/>
  <c r="F46" i="2"/>
  <c r="G46" i="2" s="1"/>
  <c r="AB45" i="2"/>
  <c r="AC45" i="2" s="1"/>
  <c r="T45" i="2"/>
  <c r="U45" i="2" s="1"/>
  <c r="N45" i="2"/>
  <c r="M45" i="2"/>
  <c r="F45" i="2"/>
  <c r="G45" i="2" s="1"/>
  <c r="AB44" i="2"/>
  <c r="AC44" i="2" s="1"/>
  <c r="T44" i="2"/>
  <c r="U44" i="2" s="1"/>
  <c r="M44" i="2"/>
  <c r="N44" i="2" s="1"/>
  <c r="F44" i="2"/>
  <c r="G44" i="2" s="1"/>
  <c r="AB43" i="2"/>
  <c r="AC43" i="2" s="1"/>
  <c r="T43" i="2"/>
  <c r="U43" i="2" s="1"/>
  <c r="N43" i="2"/>
  <c r="M43" i="2"/>
  <c r="F43" i="2"/>
  <c r="G43" i="2" s="1"/>
  <c r="AB42" i="2"/>
  <c r="AC42" i="2" s="1"/>
  <c r="T42" i="2"/>
  <c r="U42" i="2" s="1"/>
  <c r="M42" i="2"/>
  <c r="N42" i="2" s="1"/>
  <c r="F42" i="2"/>
  <c r="G42" i="2" s="1"/>
  <c r="AB41" i="2"/>
  <c r="AC41" i="2" s="1"/>
  <c r="T41" i="2"/>
  <c r="U41" i="2" s="1"/>
  <c r="N41" i="2"/>
  <c r="M41" i="2"/>
  <c r="F41" i="2"/>
  <c r="G41" i="2" s="1"/>
  <c r="AB40" i="2"/>
  <c r="AC40" i="2" s="1"/>
  <c r="T40" i="2"/>
  <c r="U40" i="2" s="1"/>
  <c r="M40" i="2"/>
  <c r="N40" i="2" s="1"/>
  <c r="F40" i="2"/>
  <c r="G40" i="2" s="1"/>
  <c r="AB39" i="2"/>
  <c r="AC39" i="2" s="1"/>
  <c r="T39" i="2"/>
  <c r="U39" i="2" s="1"/>
  <c r="N39" i="2"/>
  <c r="M39" i="2"/>
  <c r="F39" i="2"/>
  <c r="G39" i="2" s="1"/>
  <c r="AB38" i="2"/>
  <c r="AC38" i="2" s="1"/>
  <c r="T38" i="2"/>
  <c r="U38" i="2" s="1"/>
  <c r="M38" i="2"/>
  <c r="N38" i="2" s="1"/>
  <c r="F38" i="2"/>
  <c r="G38" i="2" s="1"/>
  <c r="AB37" i="2"/>
  <c r="AC37" i="2" s="1"/>
  <c r="T37" i="2"/>
  <c r="U37" i="2" s="1"/>
  <c r="N37" i="2"/>
  <c r="M37" i="2"/>
  <c r="F37" i="2"/>
  <c r="G37" i="2" s="1"/>
  <c r="AB36" i="2"/>
  <c r="AC36" i="2" s="1"/>
  <c r="T36" i="2"/>
  <c r="U36" i="2" s="1"/>
  <c r="M36" i="2"/>
  <c r="N36" i="2" s="1"/>
  <c r="F36" i="2"/>
  <c r="G36" i="2" s="1"/>
  <c r="AB35" i="2"/>
  <c r="AC35" i="2" s="1"/>
  <c r="T35" i="2"/>
  <c r="U35" i="2" s="1"/>
  <c r="N35" i="2"/>
  <c r="M35" i="2"/>
  <c r="F35" i="2"/>
  <c r="G35" i="2" s="1"/>
  <c r="AB34" i="2"/>
  <c r="AC34" i="2" s="1"/>
  <c r="T34" i="2"/>
  <c r="U34" i="2" s="1"/>
  <c r="M34" i="2"/>
  <c r="N34" i="2" s="1"/>
  <c r="F34" i="2"/>
  <c r="G34" i="2" s="1"/>
  <c r="AB33" i="2"/>
  <c r="AC33" i="2" s="1"/>
  <c r="U33" i="2"/>
  <c r="T33" i="2"/>
  <c r="N33" i="2"/>
  <c r="M33" i="2"/>
  <c r="G33" i="2"/>
  <c r="F33" i="2"/>
  <c r="AB32" i="2"/>
  <c r="AC32" i="2" s="1"/>
  <c r="U32" i="2"/>
  <c r="T32" i="2"/>
  <c r="N32" i="2"/>
  <c r="M32" i="2"/>
  <c r="G32" i="2"/>
  <c r="F32" i="2"/>
  <c r="AB31" i="2"/>
  <c r="AC31" i="2" s="1"/>
  <c r="U31" i="2"/>
  <c r="T31" i="2"/>
  <c r="N31" i="2"/>
  <c r="M31" i="2"/>
  <c r="F31" i="2"/>
  <c r="G31" i="2" s="1"/>
  <c r="H31" i="2" s="1"/>
  <c r="AB30" i="2"/>
  <c r="AC30" i="2" s="1"/>
  <c r="T30" i="2"/>
  <c r="U30" i="2" s="1"/>
  <c r="V30" i="2" s="1"/>
  <c r="M30" i="2"/>
  <c r="N30" i="2" s="1"/>
  <c r="F30" i="2"/>
  <c r="G30" i="2" s="1"/>
  <c r="AB29" i="2"/>
  <c r="AC29" i="2" s="1"/>
  <c r="U29" i="2"/>
  <c r="V29" i="2" s="1"/>
  <c r="T29" i="2"/>
  <c r="N29" i="2"/>
  <c r="M29" i="2"/>
  <c r="G29" i="2"/>
  <c r="F29" i="2"/>
  <c r="AB28" i="2"/>
  <c r="AC28" i="2" s="1"/>
  <c r="U28" i="2"/>
  <c r="T28" i="2"/>
  <c r="N28" i="2"/>
  <c r="M28" i="2"/>
  <c r="G28" i="2"/>
  <c r="F28" i="2"/>
  <c r="AB27" i="2"/>
  <c r="AC27" i="2" s="1"/>
  <c r="U27" i="2"/>
  <c r="T27" i="2"/>
  <c r="N27" i="2"/>
  <c r="M27" i="2"/>
  <c r="F27" i="2"/>
  <c r="G27" i="2" s="1"/>
  <c r="AB24" i="2"/>
  <c r="AC24" i="2" s="1"/>
  <c r="T24" i="2"/>
  <c r="U24" i="2" s="1"/>
  <c r="M24" i="2"/>
  <c r="N24" i="2" s="1"/>
  <c r="F24" i="2"/>
  <c r="G24" i="2" s="1"/>
  <c r="AB23" i="2"/>
  <c r="AC23" i="2" s="1"/>
  <c r="T23" i="2"/>
  <c r="U23" i="2" s="1"/>
  <c r="M23" i="2"/>
  <c r="N23" i="2" s="1"/>
  <c r="G23" i="2"/>
  <c r="F23" i="2"/>
  <c r="AC22" i="2"/>
  <c r="AB22" i="2"/>
  <c r="T22" i="2"/>
  <c r="U22" i="2" s="1"/>
  <c r="M22" i="2"/>
  <c r="N22" i="2" s="1"/>
  <c r="F22" i="2"/>
  <c r="G22" i="2" s="1"/>
  <c r="AB21" i="2"/>
  <c r="AC21" i="2" s="1"/>
  <c r="U21" i="2"/>
  <c r="T21" i="2"/>
  <c r="N21" i="2"/>
  <c r="M21" i="2"/>
  <c r="F21" i="2"/>
  <c r="G21" i="2" s="1"/>
  <c r="AB20" i="2"/>
  <c r="AC20" i="2" s="1"/>
  <c r="T20" i="2"/>
  <c r="U20" i="2" s="1"/>
  <c r="M20" i="2"/>
  <c r="N20" i="2" s="1"/>
  <c r="F20" i="2"/>
  <c r="G20" i="2" s="1"/>
  <c r="AC19" i="2"/>
  <c r="AB19" i="2"/>
  <c r="U19" i="2"/>
  <c r="T19" i="2"/>
  <c r="M19" i="2"/>
  <c r="N19" i="2" s="1"/>
  <c r="F19" i="2"/>
  <c r="G19" i="2" s="1"/>
  <c r="AB18" i="2"/>
  <c r="AC18" i="2" s="1"/>
  <c r="T18" i="2"/>
  <c r="U18" i="2" s="1"/>
  <c r="M18" i="2"/>
  <c r="N18" i="2" s="1"/>
  <c r="F18" i="2"/>
  <c r="G18" i="2" s="1"/>
  <c r="AB17" i="2"/>
  <c r="AC17" i="2" s="1"/>
  <c r="U17" i="2"/>
  <c r="T17" i="2"/>
  <c r="N17" i="2"/>
  <c r="M17" i="2"/>
  <c r="G17" i="2"/>
  <c r="F17" i="2"/>
  <c r="AC16" i="2"/>
  <c r="AB16" i="2"/>
  <c r="U16" i="2"/>
  <c r="T16" i="2"/>
  <c r="N16" i="2"/>
  <c r="M16" i="2"/>
  <c r="F16" i="2"/>
  <c r="G16" i="2" s="1"/>
  <c r="AB15" i="2"/>
  <c r="AC15" i="2" s="1"/>
  <c r="AD15" i="2" s="1"/>
  <c r="T15" i="2"/>
  <c r="U15" i="2" s="1"/>
  <c r="M15" i="2"/>
  <c r="N15" i="2" s="1"/>
  <c r="F15" i="2"/>
  <c r="G15" i="2" s="1"/>
  <c r="AB14" i="2"/>
  <c r="AC14" i="2" s="1"/>
  <c r="T14" i="2"/>
  <c r="U14" i="2" s="1"/>
  <c r="M14" i="2"/>
  <c r="N14" i="2" s="1"/>
  <c r="F14" i="2"/>
  <c r="G14" i="2" s="1"/>
  <c r="AB13" i="2"/>
  <c r="AC13" i="2" s="1"/>
  <c r="U13" i="2"/>
  <c r="T13" i="2"/>
  <c r="N13" i="2"/>
  <c r="M13" i="2"/>
  <c r="G13" i="2"/>
  <c r="F13" i="2"/>
  <c r="AC12" i="2"/>
  <c r="AB12" i="2"/>
  <c r="U12" i="2"/>
  <c r="T12" i="2"/>
  <c r="M12" i="2"/>
  <c r="N12" i="2" s="1"/>
  <c r="F12" i="2"/>
  <c r="G12" i="2" s="1"/>
  <c r="AC11" i="2"/>
  <c r="AB11" i="2"/>
  <c r="T11" i="2"/>
  <c r="U11" i="2" s="1"/>
  <c r="M11" i="2"/>
  <c r="N11" i="2" s="1"/>
  <c r="G11" i="2"/>
  <c r="F11" i="2"/>
  <c r="AC10" i="2"/>
  <c r="AB10" i="2"/>
  <c r="T10" i="2"/>
  <c r="U10" i="2" s="1"/>
  <c r="M10" i="2"/>
  <c r="N10" i="2" s="1"/>
  <c r="F10" i="2"/>
  <c r="G10" i="2" s="1"/>
  <c r="AB9" i="2"/>
  <c r="AC9" i="2" s="1"/>
  <c r="U9" i="2"/>
  <c r="T9" i="2"/>
  <c r="N9" i="2"/>
  <c r="M9" i="2"/>
  <c r="F9" i="2"/>
  <c r="G9" i="2" s="1"/>
  <c r="AB8" i="2"/>
  <c r="AC8" i="2" s="1"/>
  <c r="T8" i="2"/>
  <c r="U8" i="2" s="1"/>
  <c r="N8" i="2"/>
  <c r="M8" i="2"/>
  <c r="F8" i="2"/>
  <c r="G8" i="2" s="1"/>
  <c r="AB7" i="2"/>
  <c r="AC7" i="2" s="1"/>
  <c r="AD7" i="2" s="1"/>
  <c r="T7" i="2"/>
  <c r="U7" i="2" s="1"/>
  <c r="M7" i="2"/>
  <c r="N7" i="2" s="1"/>
  <c r="F7" i="2"/>
  <c r="G7" i="2" s="1"/>
  <c r="AC6" i="2"/>
  <c r="AB6" i="2"/>
  <c r="U6" i="2"/>
  <c r="T6" i="2"/>
  <c r="M6" i="2"/>
  <c r="N6" i="2" s="1"/>
  <c r="O6" i="2" s="1"/>
  <c r="F6" i="2"/>
  <c r="G6" i="2" s="1"/>
  <c r="AC5" i="2"/>
  <c r="AB5" i="2"/>
  <c r="T5" i="2"/>
  <c r="U5" i="2" s="1"/>
  <c r="N5" i="2"/>
  <c r="G5" i="2"/>
  <c r="F5" i="2"/>
  <c r="V33" i="2" l="1"/>
  <c r="V28" i="2"/>
  <c r="V32" i="2"/>
  <c r="V27" i="2"/>
  <c r="V31" i="2"/>
  <c r="AD8" i="2"/>
  <c r="AD24" i="2"/>
  <c r="H35" i="2"/>
  <c r="V40" i="2"/>
  <c r="V44" i="2"/>
  <c r="V7" i="2"/>
  <c r="AD18" i="2"/>
  <c r="V37" i="2"/>
  <c r="V41" i="2"/>
  <c r="V45" i="2"/>
  <c r="O31" i="2"/>
  <c r="O32" i="2"/>
  <c r="V34" i="2"/>
  <c r="V38" i="2"/>
  <c r="V42" i="2"/>
  <c r="V46" i="2"/>
  <c r="H15" i="2"/>
  <c r="AD19" i="2"/>
  <c r="O33" i="2"/>
  <c r="O28" i="2"/>
  <c r="V36" i="2"/>
  <c r="H9" i="2"/>
  <c r="AD14" i="2"/>
  <c r="AD30" i="2"/>
  <c r="V35" i="2"/>
  <c r="V39" i="2"/>
  <c r="V43" i="2"/>
  <c r="V8" i="2"/>
  <c r="V11" i="2"/>
  <c r="H39" i="2"/>
  <c r="H43" i="2"/>
  <c r="O18" i="2"/>
  <c r="O17" i="2"/>
  <c r="O5" i="2"/>
  <c r="O22" i="2"/>
  <c r="O21" i="2"/>
  <c r="O7" i="2"/>
  <c r="O14" i="2"/>
  <c r="O10" i="2"/>
  <c r="H8" i="2"/>
  <c r="H10" i="2"/>
  <c r="V16" i="2"/>
  <c r="H30" i="2"/>
  <c r="H36" i="2"/>
  <c r="H40" i="2"/>
  <c r="H44" i="2"/>
  <c r="V12" i="2"/>
  <c r="V15" i="2"/>
  <c r="O24" i="2"/>
  <c r="H7" i="2"/>
  <c r="O12" i="2"/>
  <c r="H22" i="2"/>
  <c r="H37" i="2"/>
  <c r="H41" i="2"/>
  <c r="H45" i="2"/>
  <c r="V21" i="2"/>
  <c r="V20" i="2"/>
  <c r="V9" i="2"/>
  <c r="V17" i="2"/>
  <c r="V5" i="2"/>
  <c r="V13" i="2"/>
  <c r="V24" i="2"/>
  <c r="V6" i="2"/>
  <c r="O9" i="2"/>
  <c r="H21" i="2"/>
  <c r="H27" i="2"/>
  <c r="H6" i="2"/>
  <c r="H5" i="2"/>
  <c r="H19" i="2"/>
  <c r="H18" i="2"/>
  <c r="O13" i="2"/>
  <c r="H34" i="2"/>
  <c r="H38" i="2"/>
  <c r="H42" i="2"/>
  <c r="H46" i="2"/>
  <c r="AD11" i="2"/>
  <c r="AD12" i="2"/>
  <c r="O15" i="2"/>
  <c r="H17" i="2"/>
  <c r="AD21" i="2"/>
  <c r="V23" i="2"/>
  <c r="H29" i="2"/>
  <c r="O30" i="2"/>
  <c r="O35" i="2"/>
  <c r="O37" i="2"/>
  <c r="O40" i="2"/>
  <c r="O43" i="2"/>
  <c r="O44" i="2"/>
  <c r="O45" i="2"/>
  <c r="O46" i="2"/>
  <c r="AD9" i="2"/>
  <c r="H16" i="2"/>
  <c r="AD16" i="2"/>
  <c r="O19" i="2"/>
  <c r="V22" i="2"/>
  <c r="H23" i="2"/>
  <c r="O27" i="2"/>
  <c r="AD27" i="2"/>
  <c r="AD31" i="2"/>
  <c r="V10" i="2"/>
  <c r="H11" i="2"/>
  <c r="AD13" i="2"/>
  <c r="H20" i="2"/>
  <c r="AD20" i="2"/>
  <c r="O23" i="2"/>
  <c r="AD28" i="2"/>
  <c r="AD32" i="2"/>
  <c r="AD6" i="2"/>
  <c r="O8" i="2"/>
  <c r="H12" i="2"/>
  <c r="V18" i="2"/>
  <c r="O20" i="2"/>
  <c r="H33" i="2"/>
  <c r="O34" i="2"/>
  <c r="O36" i="2"/>
  <c r="O38" i="2"/>
  <c r="O39" i="2"/>
  <c r="O41" i="2"/>
  <c r="O42" i="2"/>
  <c r="O11" i="2"/>
  <c r="H13" i="2"/>
  <c r="H14" i="2"/>
  <c r="V14" i="2"/>
  <c r="O16" i="2"/>
  <c r="AD17" i="2"/>
  <c r="V19" i="2"/>
  <c r="AD22" i="2"/>
  <c r="AD23" i="2"/>
  <c r="H24" i="2"/>
  <c r="H28" i="2"/>
  <c r="O29" i="2"/>
  <c r="AD29" i="2"/>
  <c r="H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L24" i="1" l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<sst xmlns="http://schemas.openxmlformats.org/spreadsheetml/2006/main" count="259" uniqueCount="63">
  <si>
    <t>TBP</t>
  </si>
  <si>
    <t>PPIA</t>
  </si>
  <si>
    <t>NF</t>
  </si>
  <si>
    <t xml:space="preserve">NF - Normalization Factor </t>
  </si>
  <si>
    <t>&gt; Result$Ordered</t>
  </si>
  <si>
    <t xml:space="preserve">       GroupDif GroupSD Stability</t>
  </si>
  <si>
    <t>PPIA       0.29    0.13      0.16</t>
  </si>
  <si>
    <t>TBP        0.31    0.10      0.16</t>
  </si>
  <si>
    <t>HSP60      0.52    0.12      0.22</t>
  </si>
  <si>
    <t>GAPDH      0.51    0.23      0.24</t>
  </si>
  <si>
    <t>RPL13A     0.55    0.18      0.24</t>
  </si>
  <si>
    <t>MRPL10     1.20    0.08      0.34</t>
  </si>
  <si>
    <t>ACTB       1.16    0.16      0.37</t>
  </si>
  <si>
    <t>SDHA       1.22    0.14      0.38</t>
  </si>
  <si>
    <t>RPS26      0.97    0.15      0.39</t>
  </si>
  <si>
    <t>PGK1       1.13    0.24      0.44</t>
  </si>
  <si>
    <t>&gt; Result$PairOfGenes</t>
  </si>
  <si>
    <t xml:space="preserve">    Gene1  Gene2 Stability</t>
  </si>
  <si>
    <t>1   HSP60  GAPDH      0.15</t>
  </si>
  <si>
    <t>2   HSP60    TBP      0.16</t>
  </si>
  <si>
    <t>3   HSP60 RPL13A      0.19</t>
  </si>
  <si>
    <t>4   HSP60   PPIA      0.14</t>
  </si>
  <si>
    <t>5   GAPDH    TBP      0.18</t>
  </si>
  <si>
    <t>6   GAPDH RPL13A      0.22</t>
  </si>
  <si>
    <t>7   GAPDH   PPIA      0.18</t>
  </si>
  <si>
    <t>8     TBP RPL13A      0.18</t>
  </si>
  <si>
    <t>9     TBP   PPIA      0.11</t>
  </si>
  <si>
    <t>10 RPL13A   PPIA      0.18</t>
  </si>
  <si>
    <t xml:space="preserve">best reference genes </t>
  </si>
  <si>
    <t>Cq Values</t>
  </si>
  <si>
    <t>NormFinder Results  (output of the algorithm in R)</t>
  </si>
  <si>
    <t>Sample</t>
  </si>
  <si>
    <t>dCq</t>
  </si>
  <si>
    <t>2^-dCq</t>
  </si>
  <si>
    <t>DIV1_1</t>
  </si>
  <si>
    <t>DIV1_2</t>
  </si>
  <si>
    <t>DIV1_3</t>
  </si>
  <si>
    <t>DIV1_4</t>
  </si>
  <si>
    <t>DIV1_5</t>
  </si>
  <si>
    <t>DIV3_1</t>
  </si>
  <si>
    <t>DIV3_2</t>
  </si>
  <si>
    <t>DIV3_3</t>
  </si>
  <si>
    <t>DIV3_4</t>
  </si>
  <si>
    <t>DIV3_5</t>
  </si>
  <si>
    <t>DIV5_1</t>
  </si>
  <si>
    <t>DIV5_2</t>
  </si>
  <si>
    <t>DIV5_3</t>
  </si>
  <si>
    <t>DIV5_4</t>
  </si>
  <si>
    <t>DIV5_5</t>
  </si>
  <si>
    <t>DIV7_1</t>
  </si>
  <si>
    <t>DIV7_2</t>
  </si>
  <si>
    <t>DIV7_3</t>
  </si>
  <si>
    <t>DIV7_4</t>
  </si>
  <si>
    <t>DIV7_5</t>
  </si>
  <si>
    <t>Dhh Cq</t>
  </si>
  <si>
    <t>Cnp Cq</t>
  </si>
  <si>
    <t>MPZ Cq</t>
  </si>
  <si>
    <t>Plp Cq</t>
  </si>
  <si>
    <t>Krox20 Cq</t>
  </si>
  <si>
    <t>Mbp Cq</t>
  </si>
  <si>
    <t>Cad19 Cq</t>
  </si>
  <si>
    <t>Ap2a Cq</t>
  </si>
  <si>
    <t>2^-ddCq (DIV1 calib)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</si>
</sst>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FF"/>
      <name val="Lucida Console"/>
      <family val="3"/>
    </font>
    <font>
      <sz val="10"/>
      <color rgb="FF000000"/>
      <name val="Lucida Console"/>
      <family val="3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3" borderId="4" xfId="0" applyNumberFormat="1" applyFill="1" applyBorder="1"/>
    <xf numFmtId="2" fontId="0" fillId="4" borderId="5" xfId="0" applyNumberFormat="1" applyFill="1" applyBorder="1" applyAlignment="1">
      <alignment horizontal="center"/>
    </xf>
    <xf numFmtId="2" fontId="0" fillId="3" borderId="7" xfId="0" applyNumberFormat="1" applyFill="1" applyBorder="1"/>
    <xf numFmtId="2" fontId="0" fillId="4" borderId="8" xfId="0" applyNumberFormat="1" applyFill="1" applyBorder="1" applyAlignment="1">
      <alignment horizontal="center"/>
    </xf>
    <xf numFmtId="2" fontId="0" fillId="3" borderId="10" xfId="0" applyNumberFormat="1" applyFill="1" applyBorder="1"/>
    <xf numFmtId="2" fontId="0" fillId="4" borderId="11" xfId="0" applyNumberFormat="1" applyFill="1" applyBorder="1" applyAlignment="1">
      <alignment horizontal="center"/>
    </xf>
    <xf numFmtId="2" fontId="0" fillId="3" borderId="13" xfId="0" applyNumberFormat="1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1" fillId="6" borderId="14" xfId="0" applyFont="1" applyFill="1" applyBorder="1" applyAlignment="1">
      <alignment horizontal="center"/>
    </xf>
    <xf numFmtId="0" fontId="1" fillId="6" borderId="14" xfId="0" applyFont="1" applyFill="1" applyBorder="1"/>
    <xf numFmtId="0" fontId="1" fillId="0" borderId="14" xfId="0" applyFont="1" applyBorder="1"/>
    <xf numFmtId="0" fontId="1" fillId="0" borderId="15" xfId="0" applyFont="1" applyBorder="1"/>
    <xf numFmtId="2" fontId="0" fillId="0" borderId="12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164" fontId="1" fillId="0" borderId="15" xfId="0" applyNumberFormat="1" applyFont="1" applyBorder="1"/>
    <xf numFmtId="0" fontId="1" fillId="0" borderId="16" xfId="0" applyFont="1" applyBorder="1"/>
    <xf numFmtId="2" fontId="0" fillId="0" borderId="6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1" fillId="0" borderId="16" xfId="0" applyNumberFormat="1" applyFont="1" applyBorder="1"/>
    <xf numFmtId="0" fontId="1" fillId="0" borderId="17" xfId="0" applyFont="1" applyBorder="1"/>
    <xf numFmtId="2" fontId="0" fillId="0" borderId="9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1" fillId="0" borderId="17" xfId="0" applyNumberFormat="1" applyFont="1" applyBorder="1"/>
    <xf numFmtId="0" fontId="1" fillId="0" borderId="18" xfId="0" applyFont="1" applyBorder="1" applyAlignment="1">
      <alignment horizontal="center" vertical="center"/>
    </xf>
    <xf numFmtId="2" fontId="0" fillId="2" borderId="19" xfId="0" applyNumberFormat="1" applyFill="1" applyBorder="1"/>
    <xf numFmtId="2" fontId="0" fillId="2" borderId="20" xfId="0" applyNumberFormat="1" applyFill="1" applyBorder="1"/>
    <xf numFmtId="2" fontId="0" fillId="2" borderId="21" xfId="0" applyNumberFormat="1" applyFill="1" applyBorder="1"/>
    <xf numFmtId="2" fontId="0" fillId="2" borderId="22" xfId="0" applyNumberForma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workbookViewId="0">
      <selection activeCell="P6" sqref="P6"/>
    </sheetView>
  </sheetViews>
  <sheetFormatPr baseColWidth="10" defaultColWidth="9.140625" defaultRowHeight="15" x14ac:dyDescent="0.25"/>
  <cols>
    <col min="4" max="4" width="24.85546875" customWidth="1"/>
    <col min="6" max="6" width="23.140625" customWidth="1"/>
    <col min="9" max="9" width="9.85546875" customWidth="1"/>
    <col min="12" max="12" width="25.42578125" customWidth="1"/>
  </cols>
  <sheetData>
    <row r="3" spans="2:12" ht="15.75" thickBot="1" x14ac:dyDescent="0.3"/>
    <row r="4" spans="2:12" ht="16.5" thickBot="1" x14ac:dyDescent="0.3">
      <c r="B4" s="44" t="s">
        <v>30</v>
      </c>
      <c r="C4" s="44"/>
      <c r="D4" s="44"/>
      <c r="E4" s="44"/>
      <c r="H4" s="45" t="s">
        <v>29</v>
      </c>
      <c r="I4" s="36" t="s">
        <v>31</v>
      </c>
      <c r="J4" s="1" t="s">
        <v>0</v>
      </c>
      <c r="K4" s="2" t="s">
        <v>1</v>
      </c>
      <c r="L4" s="3" t="s">
        <v>3</v>
      </c>
    </row>
    <row r="5" spans="2:12" x14ac:dyDescent="0.25">
      <c r="H5" s="46"/>
      <c r="I5" s="41" t="s">
        <v>34</v>
      </c>
      <c r="J5" s="37">
        <v>24.136666666666667</v>
      </c>
      <c r="K5" s="4">
        <v>17.829999999999998</v>
      </c>
      <c r="L5" s="5">
        <f>AVERAGE(J5:K5)</f>
        <v>20.983333333333334</v>
      </c>
    </row>
    <row r="6" spans="2:12" x14ac:dyDescent="0.25">
      <c r="C6" s="11" t="s">
        <v>4</v>
      </c>
      <c r="H6" s="46"/>
      <c r="I6" s="42" t="s">
        <v>35</v>
      </c>
      <c r="J6" s="38">
        <v>23.626666666666665</v>
      </c>
      <c r="K6" s="6">
        <v>16.98</v>
      </c>
      <c r="L6" s="7">
        <f t="shared" ref="L6:L24" si="0">AVERAGE(J6:K6)</f>
        <v>20.303333333333335</v>
      </c>
    </row>
    <row r="7" spans="2:12" x14ac:dyDescent="0.25">
      <c r="C7" s="12" t="s">
        <v>5</v>
      </c>
      <c r="H7" s="46"/>
      <c r="I7" s="42" t="s">
        <v>36</v>
      </c>
      <c r="J7" s="38">
        <v>23.856666666666666</v>
      </c>
      <c r="K7" s="6">
        <v>17.535</v>
      </c>
      <c r="L7" s="7">
        <f t="shared" si="0"/>
        <v>20.695833333333333</v>
      </c>
    </row>
    <row r="8" spans="2:12" x14ac:dyDescent="0.25">
      <c r="C8" s="12" t="s">
        <v>6</v>
      </c>
      <c r="H8" s="46"/>
      <c r="I8" s="42" t="s">
        <v>37</v>
      </c>
      <c r="J8" s="38">
        <v>24.62</v>
      </c>
      <c r="K8" s="6">
        <v>17.96</v>
      </c>
      <c r="L8" s="7">
        <f t="shared" si="0"/>
        <v>21.29</v>
      </c>
    </row>
    <row r="9" spans="2:12" ht="15.75" thickBot="1" x14ac:dyDescent="0.3">
      <c r="C9" s="12" t="s">
        <v>7</v>
      </c>
      <c r="H9" s="46"/>
      <c r="I9" s="43" t="s">
        <v>38</v>
      </c>
      <c r="J9" s="39">
        <v>24.046666666666667</v>
      </c>
      <c r="K9" s="8">
        <v>17.849999999999998</v>
      </c>
      <c r="L9" s="9">
        <f t="shared" si="0"/>
        <v>20.948333333333331</v>
      </c>
    </row>
    <row r="10" spans="2:12" x14ac:dyDescent="0.25">
      <c r="C10" s="12" t="s">
        <v>8</v>
      </c>
      <c r="H10" s="46"/>
      <c r="I10" s="41" t="s">
        <v>39</v>
      </c>
      <c r="J10" s="40">
        <v>24.513333333333332</v>
      </c>
      <c r="K10" s="10">
        <v>17.993333333333336</v>
      </c>
      <c r="L10" s="5">
        <f t="shared" si="0"/>
        <v>21.253333333333334</v>
      </c>
    </row>
    <row r="11" spans="2:12" x14ac:dyDescent="0.25">
      <c r="C11" s="12" t="s">
        <v>9</v>
      </c>
      <c r="H11" s="46"/>
      <c r="I11" s="42" t="s">
        <v>40</v>
      </c>
      <c r="J11" s="38">
        <v>24.414999999999999</v>
      </c>
      <c r="K11" s="6">
        <v>17.983333333333334</v>
      </c>
      <c r="L11" s="7">
        <f t="shared" si="0"/>
        <v>21.199166666666667</v>
      </c>
    </row>
    <row r="12" spans="2:12" x14ac:dyDescent="0.25">
      <c r="C12" s="12" t="s">
        <v>10</v>
      </c>
      <c r="H12" s="46"/>
      <c r="I12" s="42" t="s">
        <v>41</v>
      </c>
      <c r="J12" s="38">
        <v>24.676666666666666</v>
      </c>
      <c r="K12" s="6">
        <v>18.276666666666667</v>
      </c>
      <c r="L12" s="7">
        <f t="shared" si="0"/>
        <v>21.476666666666667</v>
      </c>
    </row>
    <row r="13" spans="2:12" x14ac:dyDescent="0.25">
      <c r="C13" s="12" t="s">
        <v>11</v>
      </c>
      <c r="H13" s="46"/>
      <c r="I13" s="42" t="s">
        <v>42</v>
      </c>
      <c r="J13" s="38">
        <v>25.093333333333334</v>
      </c>
      <c r="K13" s="6">
        <v>18.596666666666668</v>
      </c>
      <c r="L13" s="7">
        <f t="shared" si="0"/>
        <v>21.844999999999999</v>
      </c>
    </row>
    <row r="14" spans="2:12" ht="15.75" thickBot="1" x14ac:dyDescent="0.3">
      <c r="C14" s="12" t="s">
        <v>12</v>
      </c>
      <c r="H14" s="46"/>
      <c r="I14" s="43" t="s">
        <v>43</v>
      </c>
      <c r="J14" s="39">
        <v>24.62</v>
      </c>
      <c r="K14" s="8">
        <v>18.134999999999998</v>
      </c>
      <c r="L14" s="9">
        <f t="shared" si="0"/>
        <v>21.377499999999998</v>
      </c>
    </row>
    <row r="15" spans="2:12" x14ac:dyDescent="0.25">
      <c r="C15" s="12" t="s">
        <v>13</v>
      </c>
      <c r="H15" s="46"/>
      <c r="I15" s="41" t="s">
        <v>44</v>
      </c>
      <c r="J15" s="40">
        <v>24.814999999999998</v>
      </c>
      <c r="K15" s="10">
        <v>18.180000000000003</v>
      </c>
      <c r="L15" s="5">
        <f t="shared" si="0"/>
        <v>21.497500000000002</v>
      </c>
    </row>
    <row r="16" spans="2:12" x14ac:dyDescent="0.25">
      <c r="C16" s="12" t="s">
        <v>14</v>
      </c>
      <c r="H16" s="46"/>
      <c r="I16" s="42" t="s">
        <v>45</v>
      </c>
      <c r="J16" s="38">
        <v>24.616666666666664</v>
      </c>
      <c r="K16" s="6">
        <v>17.763333333333332</v>
      </c>
      <c r="L16" s="7">
        <f t="shared" si="0"/>
        <v>21.189999999999998</v>
      </c>
    </row>
    <row r="17" spans="3:12" x14ac:dyDescent="0.25">
      <c r="C17" s="12" t="s">
        <v>15</v>
      </c>
      <c r="H17" s="46"/>
      <c r="I17" s="42" t="s">
        <v>46</v>
      </c>
      <c r="J17" s="38">
        <v>24.319999999999997</v>
      </c>
      <c r="K17" s="6">
        <v>17.57</v>
      </c>
      <c r="L17" s="7">
        <f t="shared" si="0"/>
        <v>20.945</v>
      </c>
    </row>
    <row r="18" spans="3:12" x14ac:dyDescent="0.25">
      <c r="C18" s="13" t="s">
        <v>16</v>
      </c>
      <c r="H18" s="46"/>
      <c r="I18" s="42" t="s">
        <v>47</v>
      </c>
      <c r="J18" s="38">
        <v>24.78</v>
      </c>
      <c r="K18" s="6">
        <v>18.173333333333336</v>
      </c>
      <c r="L18" s="7">
        <f t="shared" si="0"/>
        <v>21.476666666666667</v>
      </c>
    </row>
    <row r="19" spans="3:12" ht="15.75" thickBot="1" x14ac:dyDescent="0.3">
      <c r="C19" s="14" t="s">
        <v>17</v>
      </c>
      <c r="H19" s="46"/>
      <c r="I19" s="43" t="s">
        <v>48</v>
      </c>
      <c r="J19" s="39">
        <v>24.67</v>
      </c>
      <c r="K19" s="8">
        <v>17.91</v>
      </c>
      <c r="L19" s="9">
        <f t="shared" si="0"/>
        <v>21.29</v>
      </c>
    </row>
    <row r="20" spans="3:12" x14ac:dyDescent="0.25">
      <c r="C20" s="14" t="s">
        <v>18</v>
      </c>
      <c r="H20" s="46"/>
      <c r="I20" s="41" t="s">
        <v>49</v>
      </c>
      <c r="J20" s="40">
        <v>24.326730653936696</v>
      </c>
      <c r="K20" s="10">
        <v>17.846051140077702</v>
      </c>
      <c r="L20" s="5">
        <f t="shared" si="0"/>
        <v>21.086390897007199</v>
      </c>
    </row>
    <row r="21" spans="3:12" x14ac:dyDescent="0.25">
      <c r="C21" s="14" t="s">
        <v>19</v>
      </c>
      <c r="H21" s="46"/>
      <c r="I21" s="42" t="s">
        <v>50</v>
      </c>
      <c r="J21" s="38">
        <v>24.034910338169965</v>
      </c>
      <c r="K21" s="6">
        <v>17.662718186563435</v>
      </c>
      <c r="L21" s="7">
        <f t="shared" si="0"/>
        <v>20.848814262366702</v>
      </c>
    </row>
    <row r="22" spans="3:12" x14ac:dyDescent="0.25">
      <c r="C22" s="14" t="s">
        <v>20</v>
      </c>
      <c r="H22" s="46"/>
      <c r="I22" s="42" t="s">
        <v>51</v>
      </c>
      <c r="J22" s="38">
        <v>24.685111787110849</v>
      </c>
      <c r="K22" s="6">
        <v>18.034648706776533</v>
      </c>
      <c r="L22" s="7">
        <f t="shared" si="0"/>
        <v>21.359880246943689</v>
      </c>
    </row>
    <row r="23" spans="3:12" x14ac:dyDescent="0.25">
      <c r="C23" s="14" t="s">
        <v>21</v>
      </c>
      <c r="H23" s="46"/>
      <c r="I23" s="42" t="s">
        <v>52</v>
      </c>
      <c r="J23" s="38">
        <v>24.488797150079765</v>
      </c>
      <c r="K23" s="6">
        <v>18.234281821867032</v>
      </c>
      <c r="L23" s="7">
        <f t="shared" si="0"/>
        <v>21.361539485973399</v>
      </c>
    </row>
    <row r="24" spans="3:12" ht="15.75" thickBot="1" x14ac:dyDescent="0.3">
      <c r="C24" s="14" t="s">
        <v>22</v>
      </c>
      <c r="H24" s="47"/>
      <c r="I24" s="43" t="s">
        <v>53</v>
      </c>
      <c r="J24" s="39">
        <v>24.325156118760134</v>
      </c>
      <c r="K24" s="8">
        <v>17.956441224719132</v>
      </c>
      <c r="L24" s="9">
        <f t="shared" si="0"/>
        <v>21.140798671739631</v>
      </c>
    </row>
    <row r="25" spans="3:12" x14ac:dyDescent="0.25">
      <c r="C25" s="14" t="s">
        <v>23</v>
      </c>
    </row>
    <row r="26" spans="3:12" x14ac:dyDescent="0.25">
      <c r="C26" s="14" t="s">
        <v>24</v>
      </c>
    </row>
    <row r="27" spans="3:12" x14ac:dyDescent="0.25">
      <c r="C27" s="14" t="s">
        <v>25</v>
      </c>
    </row>
    <row r="28" spans="3:12" x14ac:dyDescent="0.25">
      <c r="C28" s="15" t="s">
        <v>26</v>
      </c>
      <c r="D28" s="16"/>
      <c r="E28" s="16" t="s">
        <v>28</v>
      </c>
      <c r="F28" s="16"/>
    </row>
    <row r="29" spans="3:12" x14ac:dyDescent="0.25">
      <c r="C29" s="14" t="s">
        <v>27</v>
      </c>
    </row>
  </sheetData>
  <mergeCells count="2">
    <mergeCell ref="B4:E4"/>
    <mergeCell ref="H4:H2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D46"/>
  <sheetViews>
    <sheetView workbookViewId="0">
      <selection activeCell="O10" sqref="O10"/>
    </sheetView>
  </sheetViews>
  <sheetFormatPr baseColWidth="10" defaultColWidth="9.140625" defaultRowHeight="15" x14ac:dyDescent="0.25"/>
  <cols>
    <col min="7" max="7" width="9.7109375" bestFit="1" customWidth="1"/>
    <col min="8" max="8" width="19" customWidth="1"/>
    <col min="11" max="12" width="10.7109375" bestFit="1" customWidth="1"/>
    <col min="13" max="13" width="10.42578125" bestFit="1" customWidth="1"/>
    <col min="14" max="14" width="9.7109375" bestFit="1" customWidth="1"/>
    <col min="15" max="15" width="19.140625" bestFit="1" customWidth="1"/>
    <col min="18" max="19" width="10.7109375" bestFit="1" customWidth="1"/>
    <col min="20" max="20" width="10.28515625" bestFit="1" customWidth="1"/>
    <col min="21" max="21" width="9.7109375" bestFit="1" customWidth="1"/>
    <col min="22" max="22" width="19.140625" bestFit="1" customWidth="1"/>
    <col min="30" max="30" width="19.140625" bestFit="1" customWidth="1"/>
  </cols>
  <sheetData>
    <row r="4" spans="3:30" ht="15.75" thickBot="1" x14ac:dyDescent="0.3">
      <c r="C4" s="17" t="s">
        <v>31</v>
      </c>
      <c r="D4" s="18" t="s">
        <v>54</v>
      </c>
      <c r="E4" s="19" t="s">
        <v>2</v>
      </c>
      <c r="F4" s="19" t="s">
        <v>32</v>
      </c>
      <c r="G4" s="19" t="s">
        <v>33</v>
      </c>
      <c r="H4" s="19" t="s">
        <v>62</v>
      </c>
      <c r="J4" s="17" t="s">
        <v>31</v>
      </c>
      <c r="K4" s="18" t="s">
        <v>56</v>
      </c>
      <c r="L4" s="19" t="s">
        <v>2</v>
      </c>
      <c r="M4" s="19" t="s">
        <v>32</v>
      </c>
      <c r="N4" s="19" t="s">
        <v>33</v>
      </c>
      <c r="O4" s="19" t="s">
        <v>62</v>
      </c>
      <c r="Q4" s="17" t="s">
        <v>31</v>
      </c>
      <c r="R4" s="18" t="s">
        <v>58</v>
      </c>
      <c r="S4" s="19" t="s">
        <v>2</v>
      </c>
      <c r="T4" s="19" t="s">
        <v>32</v>
      </c>
      <c r="U4" s="19" t="s">
        <v>33</v>
      </c>
      <c r="V4" s="19" t="s">
        <v>62</v>
      </c>
      <c r="Y4" s="17" t="s">
        <v>31</v>
      </c>
      <c r="Z4" s="18" t="s">
        <v>60</v>
      </c>
      <c r="AA4" s="19" t="s">
        <v>2</v>
      </c>
      <c r="AB4" s="19" t="s">
        <v>32</v>
      </c>
      <c r="AC4" s="19" t="s">
        <v>33</v>
      </c>
      <c r="AD4" s="19" t="s">
        <v>62</v>
      </c>
    </row>
    <row r="5" spans="3:30" x14ac:dyDescent="0.25">
      <c r="C5" s="20" t="s">
        <v>34</v>
      </c>
      <c r="D5" s="21">
        <v>25.7</v>
      </c>
      <c r="E5" s="21">
        <v>20.983333333333334</v>
      </c>
      <c r="F5" s="21">
        <f>D5-E5</f>
        <v>4.716666666666665</v>
      </c>
      <c r="G5" s="22">
        <f>POWER(2,-F5)</f>
        <v>3.8031359802206004E-2</v>
      </c>
      <c r="H5" s="23">
        <f>G5/AVERAGE(G$5:G$9)</f>
        <v>0.94206333133428555</v>
      </c>
      <c r="I5" s="24"/>
      <c r="J5" s="25" t="s">
        <v>34</v>
      </c>
      <c r="K5" s="22">
        <v>22.733333333333331</v>
      </c>
      <c r="L5" s="22">
        <v>20.983333333333334</v>
      </c>
      <c r="M5" s="22">
        <f>K5-L5</f>
        <v>1.7499999999999964</v>
      </c>
      <c r="N5" s="22">
        <f>POWER(2,-M5)</f>
        <v>0.29730177875068103</v>
      </c>
      <c r="O5" s="23">
        <f>N5/AVERAGE(N$5:N$9)</f>
        <v>0.99950331744839738</v>
      </c>
      <c r="P5" s="24"/>
      <c r="Q5" s="25" t="s">
        <v>34</v>
      </c>
      <c r="R5" s="22">
        <v>25.36</v>
      </c>
      <c r="S5" s="22">
        <v>20.983333333333334</v>
      </c>
      <c r="T5" s="22">
        <f>R5-S5</f>
        <v>4.3766666666666652</v>
      </c>
      <c r="U5" s="22">
        <f>POWER(2,-T5)</f>
        <v>4.8138444447298499E-2</v>
      </c>
      <c r="V5" s="23">
        <f>U5/AVERAGE(U$5:U$9)</f>
        <v>1.1908645497698225</v>
      </c>
      <c r="Y5" s="25" t="s">
        <v>34</v>
      </c>
      <c r="Z5" s="22">
        <v>21.024999999999999</v>
      </c>
      <c r="AA5" s="22">
        <v>20.983333333333334</v>
      </c>
      <c r="AB5" s="22">
        <f>Z5-AA5</f>
        <v>4.1666666666664298E-2</v>
      </c>
      <c r="AC5" s="22">
        <f>POWER(2,-AB5)</f>
        <v>0.97153194115360753</v>
      </c>
      <c r="AD5" s="23">
        <f>AC5/AVERAGE(AC$5:AC$9)</f>
        <v>1.131792819503685</v>
      </c>
    </row>
    <row r="6" spans="3:30" x14ac:dyDescent="0.25">
      <c r="C6" s="26" t="s">
        <v>35</v>
      </c>
      <c r="D6" s="27">
        <v>24.599999999999998</v>
      </c>
      <c r="E6" s="27">
        <v>20.303333333333335</v>
      </c>
      <c r="F6" s="27">
        <f t="shared" ref="F6:F24" si="0">D6-E6</f>
        <v>4.2966666666666633</v>
      </c>
      <c r="G6" s="28">
        <f t="shared" ref="G6:G24" si="1">POWER(2,-F6)</f>
        <v>5.0883204225356395E-2</v>
      </c>
      <c r="H6" s="29">
        <f t="shared" ref="H6:H24" si="2">G6/AVERAGE(G$5:G$9)</f>
        <v>1.2604124893457416</v>
      </c>
      <c r="I6" s="24"/>
      <c r="J6" s="30" t="s">
        <v>35</v>
      </c>
      <c r="K6" s="28">
        <v>21.926666666666666</v>
      </c>
      <c r="L6" s="28">
        <v>20.303333333333335</v>
      </c>
      <c r="M6" s="28">
        <f t="shared" ref="M6:M24" si="3">K6-L6</f>
        <v>1.6233333333333313</v>
      </c>
      <c r="N6" s="28">
        <f t="shared" ref="N6:N24" si="4">POWER(2,-M6)</f>
        <v>0.32458464704039491</v>
      </c>
      <c r="O6" s="29">
        <f t="shared" ref="O6:O24" si="5">N6/AVERAGE(N$5:N$9)</f>
        <v>1.0912260023232325</v>
      </c>
      <c r="P6" s="24"/>
      <c r="Q6" s="30" t="s">
        <v>35</v>
      </c>
      <c r="R6" s="28">
        <v>24.713333333333335</v>
      </c>
      <c r="S6" s="28">
        <v>20.303333333333335</v>
      </c>
      <c r="T6" s="28">
        <f t="shared" ref="T6:T24" si="6">R6-S6</f>
        <v>4.41</v>
      </c>
      <c r="U6" s="28">
        <f t="shared" ref="U6:U24" si="7">POWER(2,-T6)</f>
        <v>4.7038960856595841E-2</v>
      </c>
      <c r="V6" s="29">
        <f t="shared" ref="V6:V24" si="8">U6/AVERAGE(U$5:U$9)</f>
        <v>1.1636651658625408</v>
      </c>
      <c r="Y6" s="30" t="s">
        <v>35</v>
      </c>
      <c r="Z6" s="28">
        <v>20.873333333333335</v>
      </c>
      <c r="AA6" s="28">
        <v>20.303333333333335</v>
      </c>
      <c r="AB6" s="28">
        <f t="shared" ref="AB6:AB24" si="9">Z6-AA6</f>
        <v>0.57000000000000028</v>
      </c>
      <c r="AC6" s="28">
        <f t="shared" ref="AC6:AC24" si="10">POWER(2,-AB6)</f>
        <v>0.673616788432845</v>
      </c>
      <c r="AD6" s="29">
        <f t="shared" ref="AD6:AD9" si="11">AC6/AVERAGE(AC$5:AC$9)</f>
        <v>0.78473451252683613</v>
      </c>
    </row>
    <row r="7" spans="3:30" x14ac:dyDescent="0.25">
      <c r="C7" s="26" t="s">
        <v>36</v>
      </c>
      <c r="D7" s="27">
        <v>24.846666666666664</v>
      </c>
      <c r="E7" s="27">
        <v>20.695833333333333</v>
      </c>
      <c r="F7" s="27">
        <f t="shared" si="0"/>
        <v>4.1508333333333312</v>
      </c>
      <c r="G7" s="28">
        <f t="shared" si="1"/>
        <v>5.6295626890694603E-2</v>
      </c>
      <c r="H7" s="29">
        <f t="shared" si="2"/>
        <v>1.3944819770846983</v>
      </c>
      <c r="I7" s="24"/>
      <c r="J7" s="30" t="s">
        <v>36</v>
      </c>
      <c r="K7" s="28">
        <v>22.580000000000002</v>
      </c>
      <c r="L7" s="28">
        <v>20.695833333333333</v>
      </c>
      <c r="M7" s="28">
        <f t="shared" si="3"/>
        <v>1.884166666666669</v>
      </c>
      <c r="N7" s="28">
        <f t="shared" si="4"/>
        <v>0.27090019428577217</v>
      </c>
      <c r="O7" s="29">
        <f t="shared" si="5"/>
        <v>0.91074343390696721</v>
      </c>
      <c r="P7" s="24"/>
      <c r="Q7" s="30" t="s">
        <v>36</v>
      </c>
      <c r="R7" s="28">
        <v>25.096666666666664</v>
      </c>
      <c r="S7" s="28">
        <v>20.695833333333333</v>
      </c>
      <c r="T7" s="28">
        <f t="shared" si="6"/>
        <v>4.4008333333333312</v>
      </c>
      <c r="U7" s="28">
        <f t="shared" si="7"/>
        <v>4.7338790846845703E-2</v>
      </c>
      <c r="V7" s="29">
        <f t="shared" si="8"/>
        <v>1.1710824580174066</v>
      </c>
      <c r="Y7" s="30" t="s">
        <v>36</v>
      </c>
      <c r="Z7" s="28">
        <v>20.74</v>
      </c>
      <c r="AA7" s="28">
        <v>20.695833333333333</v>
      </c>
      <c r="AB7" s="28">
        <f t="shared" si="9"/>
        <v>4.4166666666665577E-2</v>
      </c>
      <c r="AC7" s="28">
        <f t="shared" si="10"/>
        <v>0.96984986242010129</v>
      </c>
      <c r="AD7" s="29">
        <f t="shared" si="11"/>
        <v>1.1298332703094902</v>
      </c>
    </row>
    <row r="8" spans="3:30" x14ac:dyDescent="0.25">
      <c r="C8" s="26" t="s">
        <v>37</v>
      </c>
      <c r="D8" s="27">
        <v>26.74</v>
      </c>
      <c r="E8" s="27">
        <v>21.29</v>
      </c>
      <c r="F8" s="27">
        <f t="shared" si="0"/>
        <v>5.4499999999999993</v>
      </c>
      <c r="G8" s="28">
        <f t="shared" si="1"/>
        <v>2.2876338999150404E-2</v>
      </c>
      <c r="H8" s="29">
        <f t="shared" si="2"/>
        <v>0.56666288658503361</v>
      </c>
      <c r="I8" s="24"/>
      <c r="J8" s="30" t="s">
        <v>37</v>
      </c>
      <c r="K8" s="28">
        <v>23.00333333333333</v>
      </c>
      <c r="L8" s="28">
        <v>21.29</v>
      </c>
      <c r="M8" s="28">
        <f t="shared" si="3"/>
        <v>1.7133333333333312</v>
      </c>
      <c r="N8" s="28">
        <f t="shared" si="4"/>
        <v>0.3049546599400515</v>
      </c>
      <c r="O8" s="29">
        <f t="shared" si="5"/>
        <v>1.0252316537165391</v>
      </c>
      <c r="P8" s="24"/>
      <c r="Q8" s="30" t="s">
        <v>37</v>
      </c>
      <c r="R8" s="28">
        <v>26.706666666666667</v>
      </c>
      <c r="S8" s="28">
        <v>21.29</v>
      </c>
      <c r="T8" s="28">
        <f t="shared" si="6"/>
        <v>5.4166666666666679</v>
      </c>
      <c r="U8" s="28">
        <f t="shared" si="7"/>
        <v>2.3411048076198128E-2</v>
      </c>
      <c r="V8" s="29">
        <f t="shared" si="8"/>
        <v>0.5791501480157597</v>
      </c>
      <c r="Y8" s="30" t="s">
        <v>37</v>
      </c>
      <c r="Z8" s="28">
        <v>21.669999999999998</v>
      </c>
      <c r="AA8" s="28">
        <v>21.29</v>
      </c>
      <c r="AB8" s="28">
        <f t="shared" si="9"/>
        <v>0.37999999999999901</v>
      </c>
      <c r="AC8" s="28">
        <f t="shared" si="10"/>
        <v>0.76843759064400663</v>
      </c>
      <c r="AD8" s="29">
        <f t="shared" si="11"/>
        <v>0.89519665848031027</v>
      </c>
    </row>
    <row r="9" spans="3:30" ht="15.75" thickBot="1" x14ac:dyDescent="0.3">
      <c r="C9" s="31" t="s">
        <v>38</v>
      </c>
      <c r="D9" s="32">
        <v>25.83666666666667</v>
      </c>
      <c r="E9" s="32">
        <v>20.948333333333331</v>
      </c>
      <c r="F9" s="32">
        <f t="shared" si="0"/>
        <v>4.888333333333339</v>
      </c>
      <c r="G9" s="33">
        <f t="shared" si="1"/>
        <v>3.3764866571725248E-2</v>
      </c>
      <c r="H9" s="34">
        <f t="shared" si="2"/>
        <v>0.83637931565024104</v>
      </c>
      <c r="I9" s="24"/>
      <c r="J9" s="35" t="s">
        <v>38</v>
      </c>
      <c r="K9" s="33">
        <v>22.736666666666668</v>
      </c>
      <c r="L9" s="33">
        <v>20.948333333333331</v>
      </c>
      <c r="M9" s="33">
        <f t="shared" si="3"/>
        <v>1.7883333333333375</v>
      </c>
      <c r="N9" s="33">
        <f t="shared" si="4"/>
        <v>0.28950630366123153</v>
      </c>
      <c r="O9" s="34">
        <f t="shared" si="5"/>
        <v>0.9732955926048632</v>
      </c>
      <c r="P9" s="24"/>
      <c r="Q9" s="35" t="s">
        <v>38</v>
      </c>
      <c r="R9" s="33">
        <v>25.736666666666665</v>
      </c>
      <c r="S9" s="33">
        <v>20.948333333333331</v>
      </c>
      <c r="T9" s="33">
        <f t="shared" si="6"/>
        <v>4.788333333333334</v>
      </c>
      <c r="U9" s="33">
        <f t="shared" si="7"/>
        <v>3.6188287957654039E-2</v>
      </c>
      <c r="V9" s="34">
        <f t="shared" si="8"/>
        <v>0.89523767833446999</v>
      </c>
      <c r="Y9" s="35" t="s">
        <v>38</v>
      </c>
      <c r="Z9" s="33">
        <v>21.086666666666666</v>
      </c>
      <c r="AA9" s="33">
        <v>20.948333333333331</v>
      </c>
      <c r="AB9" s="33">
        <f t="shared" si="9"/>
        <v>0.13833333333333542</v>
      </c>
      <c r="AC9" s="33">
        <f t="shared" si="10"/>
        <v>0.90856816837388177</v>
      </c>
      <c r="AD9" s="34">
        <f t="shared" si="11"/>
        <v>1.0584427391796785</v>
      </c>
    </row>
    <row r="10" spans="3:30" x14ac:dyDescent="0.25">
      <c r="C10" s="20" t="s">
        <v>39</v>
      </c>
      <c r="D10" s="21">
        <v>22.02</v>
      </c>
      <c r="E10" s="21">
        <v>21.253333333333334</v>
      </c>
      <c r="F10" s="21">
        <f t="shared" si="0"/>
        <v>0.76666666666666572</v>
      </c>
      <c r="G10" s="22">
        <f t="shared" si="1"/>
        <v>0.58777395314180469</v>
      </c>
      <c r="H10" s="23">
        <f>G10/AVERAGE(G$5:G$9)</f>
        <v>14.559571134139999</v>
      </c>
      <c r="I10" s="24"/>
      <c r="J10" s="25" t="s">
        <v>39</v>
      </c>
      <c r="K10" s="22">
        <v>19.515000000000001</v>
      </c>
      <c r="L10" s="22">
        <v>21.253333333333334</v>
      </c>
      <c r="M10" s="22">
        <f t="shared" si="3"/>
        <v>-1.7383333333333333</v>
      </c>
      <c r="N10" s="22">
        <f t="shared" si="4"/>
        <v>3.3364949802790549</v>
      </c>
      <c r="O10" s="23">
        <f>N10/AVERAGE(N$5:N$9)</f>
        <v>11.21701261072997</v>
      </c>
      <c r="P10" s="24"/>
      <c r="Q10" s="25" t="s">
        <v>39</v>
      </c>
      <c r="R10" s="22">
        <v>24.880000000000003</v>
      </c>
      <c r="S10" s="22">
        <v>21.253333333333334</v>
      </c>
      <c r="T10" s="22">
        <f t="shared" si="6"/>
        <v>3.6266666666666687</v>
      </c>
      <c r="U10" s="22">
        <f t="shared" si="7"/>
        <v>8.0958890743246567E-2</v>
      </c>
      <c r="V10" s="23">
        <f>U10/AVERAGE(U$5:U$9)</f>
        <v>2.0027874619083397</v>
      </c>
      <c r="Y10" s="25" t="s">
        <v>39</v>
      </c>
      <c r="Z10" s="22">
        <v>20.296666666666667</v>
      </c>
      <c r="AA10" s="22">
        <v>21.253333333333334</v>
      </c>
      <c r="AB10" s="22">
        <f t="shared" si="9"/>
        <v>-0.956666666666667</v>
      </c>
      <c r="AC10" s="22">
        <f t="shared" si="10"/>
        <v>1.9408204629870816</v>
      </c>
      <c r="AD10" s="23">
        <f>AC10/AVERAGE(AC$5:AC$9)</f>
        <v>2.2609721522344617</v>
      </c>
    </row>
    <row r="11" spans="3:30" x14ac:dyDescent="0.25">
      <c r="C11" s="26" t="s">
        <v>40</v>
      </c>
      <c r="D11" s="27">
        <v>22.34</v>
      </c>
      <c r="E11" s="27">
        <v>21.199166666666667</v>
      </c>
      <c r="F11" s="27">
        <f t="shared" si="0"/>
        <v>1.1408333333333331</v>
      </c>
      <c r="G11" s="28">
        <f t="shared" si="1"/>
        <v>0.45349755153205695</v>
      </c>
      <c r="H11" s="29">
        <f>G11/AVERAGE(G$5:G$9)</f>
        <v>11.23345093023601</v>
      </c>
      <c r="I11" s="24"/>
      <c r="J11" s="30" t="s">
        <v>40</v>
      </c>
      <c r="K11" s="28">
        <v>19.29</v>
      </c>
      <c r="L11" s="28">
        <v>21.199166666666667</v>
      </c>
      <c r="M11" s="28">
        <f t="shared" si="3"/>
        <v>-1.9091666666666676</v>
      </c>
      <c r="N11" s="28">
        <f t="shared" si="4"/>
        <v>3.7559208651926901</v>
      </c>
      <c r="O11" s="29">
        <f>N11/AVERAGE(N$5:N$9)</f>
        <v>12.627086795810666</v>
      </c>
      <c r="P11" s="24"/>
      <c r="Q11" s="30" t="s">
        <v>40</v>
      </c>
      <c r="R11" s="28">
        <v>24.886666666666667</v>
      </c>
      <c r="S11" s="28">
        <v>21.199166666666667</v>
      </c>
      <c r="T11" s="28">
        <f t="shared" si="6"/>
        <v>3.6875</v>
      </c>
      <c r="U11" s="28">
        <f t="shared" si="7"/>
        <v>7.7616113254592778E-2</v>
      </c>
      <c r="V11" s="29">
        <f>U11/AVERAGE(U$5:U$9)</f>
        <v>1.9200927414055922</v>
      </c>
      <c r="Y11" s="30" t="s">
        <v>40</v>
      </c>
      <c r="Z11" s="28">
        <v>20.483333333333334</v>
      </c>
      <c r="AA11" s="28">
        <v>21.199166666666667</v>
      </c>
      <c r="AB11" s="28">
        <f t="shared" si="9"/>
        <v>-0.71583333333333243</v>
      </c>
      <c r="AC11" s="28">
        <f t="shared" si="10"/>
        <v>1.642431649399323</v>
      </c>
      <c r="AD11" s="29">
        <f>AC11/AVERAGE(AC$5:AC$9)</f>
        <v>1.913362050771567</v>
      </c>
    </row>
    <row r="12" spans="3:30" x14ac:dyDescent="0.25">
      <c r="C12" s="26" t="s">
        <v>41</v>
      </c>
      <c r="D12" s="27">
        <v>22.24</v>
      </c>
      <c r="E12" s="27">
        <v>21.476666666666667</v>
      </c>
      <c r="F12" s="27">
        <f t="shared" si="0"/>
        <v>0.76333333333333186</v>
      </c>
      <c r="G12" s="28">
        <f t="shared" si="1"/>
        <v>0.58913356942203565</v>
      </c>
      <c r="H12" s="29">
        <f t="shared" si="2"/>
        <v>14.593249778525898</v>
      </c>
      <c r="I12" s="24"/>
      <c r="J12" s="30" t="s">
        <v>41</v>
      </c>
      <c r="K12" s="28">
        <v>19.789999999999996</v>
      </c>
      <c r="L12" s="28">
        <v>21.476666666666667</v>
      </c>
      <c r="M12" s="28">
        <f t="shared" si="3"/>
        <v>-1.686666666666671</v>
      </c>
      <c r="N12" s="28">
        <f t="shared" si="4"/>
        <v>3.2191206897436508</v>
      </c>
      <c r="O12" s="29">
        <f t="shared" si="5"/>
        <v>10.822410219630015</v>
      </c>
      <c r="P12" s="24"/>
      <c r="Q12" s="30" t="s">
        <v>41</v>
      </c>
      <c r="R12" s="28">
        <v>25.27</v>
      </c>
      <c r="S12" s="28">
        <v>21.476666666666667</v>
      </c>
      <c r="T12" s="28">
        <f t="shared" si="6"/>
        <v>3.793333333333333</v>
      </c>
      <c r="U12" s="28">
        <f t="shared" si="7"/>
        <v>7.2126171985222268E-2</v>
      </c>
      <c r="V12" s="29">
        <f t="shared" si="8"/>
        <v>1.7842807825216864</v>
      </c>
      <c r="Y12" s="30" t="s">
        <v>41</v>
      </c>
      <c r="Z12" s="28">
        <v>20.696666666666669</v>
      </c>
      <c r="AA12" s="28">
        <v>21.476666666666667</v>
      </c>
      <c r="AB12" s="28">
        <f t="shared" si="9"/>
        <v>-0.77999999999999758</v>
      </c>
      <c r="AC12" s="28">
        <f t="shared" si="10"/>
        <v>1.7171308728755046</v>
      </c>
      <c r="AD12" s="29">
        <f t="shared" ref="AD12:AD20" si="12">AC12/AVERAGE(AC$5:AC$9)</f>
        <v>2.0003834251305559</v>
      </c>
    </row>
    <row r="13" spans="3:30" x14ac:dyDescent="0.25">
      <c r="C13" s="26" t="s">
        <v>42</v>
      </c>
      <c r="D13" s="27">
        <v>23.283333333333331</v>
      </c>
      <c r="E13" s="27">
        <v>21.844999999999999</v>
      </c>
      <c r="F13" s="27">
        <f t="shared" si="0"/>
        <v>1.4383333333333326</v>
      </c>
      <c r="G13" s="28">
        <f t="shared" si="1"/>
        <v>0.36899333600734135</v>
      </c>
      <c r="H13" s="29">
        <f t="shared" si="2"/>
        <v>9.1402225207594086</v>
      </c>
      <c r="I13" s="24"/>
      <c r="J13" s="30" t="s">
        <v>42</v>
      </c>
      <c r="K13" s="28">
        <v>20.099999999999998</v>
      </c>
      <c r="L13" s="28">
        <v>21.844999999999999</v>
      </c>
      <c r="M13" s="28">
        <f t="shared" si="3"/>
        <v>-1.745000000000001</v>
      </c>
      <c r="N13" s="28">
        <f t="shared" si="4"/>
        <v>3.3519485386717967</v>
      </c>
      <c r="O13" s="29">
        <f t="shared" si="5"/>
        <v>11.26896616090661</v>
      </c>
      <c r="P13" s="24"/>
      <c r="Q13" s="30" t="s">
        <v>42</v>
      </c>
      <c r="R13" s="28">
        <v>25.936666666666667</v>
      </c>
      <c r="S13" s="28">
        <v>21.844999999999999</v>
      </c>
      <c r="T13" s="28">
        <f t="shared" si="6"/>
        <v>4.0916666666666686</v>
      </c>
      <c r="U13" s="28">
        <f t="shared" si="7"/>
        <v>5.865237479194637E-2</v>
      </c>
      <c r="V13" s="29">
        <f t="shared" si="8"/>
        <v>1.4509615900864838</v>
      </c>
      <c r="Y13" s="30" t="s">
        <v>42</v>
      </c>
      <c r="Z13" s="28">
        <v>21.189999999999998</v>
      </c>
      <c r="AA13" s="28">
        <v>21.844999999999999</v>
      </c>
      <c r="AB13" s="28">
        <f t="shared" si="9"/>
        <v>-0.65500000000000114</v>
      </c>
      <c r="AC13" s="28">
        <f t="shared" si="10"/>
        <v>1.5746159531384079</v>
      </c>
      <c r="AD13" s="29">
        <f t="shared" si="12"/>
        <v>1.8343596888043332</v>
      </c>
    </row>
    <row r="14" spans="3:30" ht="15.75" thickBot="1" x14ac:dyDescent="0.3">
      <c r="C14" s="31" t="s">
        <v>43</v>
      </c>
      <c r="D14" s="32">
        <v>21.686666666666667</v>
      </c>
      <c r="E14" s="32">
        <v>21.377499999999998</v>
      </c>
      <c r="F14" s="32">
        <f t="shared" si="0"/>
        <v>0.3091666666666697</v>
      </c>
      <c r="G14" s="33">
        <f t="shared" si="1"/>
        <v>0.80710782836615214</v>
      </c>
      <c r="H14" s="34">
        <f t="shared" si="2"/>
        <v>19.992624336626907</v>
      </c>
      <c r="I14" s="24"/>
      <c r="J14" s="35" t="s">
        <v>43</v>
      </c>
      <c r="K14" s="33">
        <v>19.150000000000002</v>
      </c>
      <c r="L14" s="33">
        <v>21.377499999999998</v>
      </c>
      <c r="M14" s="33">
        <f t="shared" si="3"/>
        <v>-2.2274999999999956</v>
      </c>
      <c r="N14" s="33">
        <f t="shared" si="4"/>
        <v>4.6832173641285451</v>
      </c>
      <c r="O14" s="34">
        <f t="shared" si="5"/>
        <v>15.74457882979517</v>
      </c>
      <c r="P14" s="24"/>
      <c r="Q14" s="35" t="s">
        <v>43</v>
      </c>
      <c r="R14" s="33">
        <v>24.856666666666666</v>
      </c>
      <c r="S14" s="33">
        <v>21.377499999999998</v>
      </c>
      <c r="T14" s="33">
        <f t="shared" si="6"/>
        <v>3.4791666666666679</v>
      </c>
      <c r="U14" s="33">
        <f t="shared" si="7"/>
        <v>8.9673985769437442E-2</v>
      </c>
      <c r="V14" s="34">
        <f t="shared" si="8"/>
        <v>2.2183843270278243</v>
      </c>
      <c r="Y14" s="35" t="s">
        <v>43</v>
      </c>
      <c r="Z14" s="33">
        <v>19.923333333333332</v>
      </c>
      <c r="AA14" s="33">
        <v>21.377499999999998</v>
      </c>
      <c r="AB14" s="33">
        <f t="shared" si="9"/>
        <v>-1.4541666666666657</v>
      </c>
      <c r="AC14" s="33">
        <f t="shared" si="10"/>
        <v>2.7399824768361447</v>
      </c>
      <c r="AD14" s="34">
        <f t="shared" si="12"/>
        <v>3.1919614389278856</v>
      </c>
    </row>
    <row r="15" spans="3:30" x14ac:dyDescent="0.25">
      <c r="C15" s="20" t="s">
        <v>44</v>
      </c>
      <c r="D15" s="21">
        <v>23.126666666666665</v>
      </c>
      <c r="E15" s="21">
        <v>21.497500000000002</v>
      </c>
      <c r="F15" s="21">
        <f t="shared" si="0"/>
        <v>1.6291666666666629</v>
      </c>
      <c r="G15" s="22">
        <f t="shared" si="1"/>
        <v>0.32327488463545112</v>
      </c>
      <c r="H15" s="23">
        <f t="shared" si="2"/>
        <v>8.0077445650185464</v>
      </c>
      <c r="I15" s="24"/>
      <c r="J15" s="25" t="s">
        <v>44</v>
      </c>
      <c r="K15" s="22">
        <v>19.63</v>
      </c>
      <c r="L15" s="22">
        <v>21.497500000000002</v>
      </c>
      <c r="M15" s="22">
        <f t="shared" si="3"/>
        <v>-1.8675000000000033</v>
      </c>
      <c r="N15" s="22">
        <f t="shared" si="4"/>
        <v>3.6489970889799914</v>
      </c>
      <c r="O15" s="23">
        <f t="shared" si="5"/>
        <v>12.267618145849024</v>
      </c>
      <c r="P15" s="24"/>
      <c r="Q15" s="25" t="s">
        <v>44</v>
      </c>
      <c r="R15" s="22">
        <v>25.193333333333332</v>
      </c>
      <c r="S15" s="22">
        <v>21.497500000000002</v>
      </c>
      <c r="T15" s="22">
        <f t="shared" si="6"/>
        <v>3.6958333333333293</v>
      </c>
      <c r="U15" s="22">
        <f t="shared" si="7"/>
        <v>7.7169077337317288E-2</v>
      </c>
      <c r="V15" s="23">
        <f t="shared" si="8"/>
        <v>1.9090338209840976</v>
      </c>
      <c r="Y15" s="25" t="s">
        <v>44</v>
      </c>
      <c r="Z15" s="22">
        <v>20.193333333333332</v>
      </c>
      <c r="AA15" s="22">
        <v>21.497500000000002</v>
      </c>
      <c r="AB15" s="22">
        <f t="shared" si="9"/>
        <v>-1.3041666666666707</v>
      </c>
      <c r="AC15" s="22">
        <f t="shared" si="10"/>
        <v>2.4694104747941523</v>
      </c>
      <c r="AD15" s="23">
        <f>AC15/AVERAGE(AC$5:AC$9)</f>
        <v>2.8767567234696978</v>
      </c>
    </row>
    <row r="16" spans="3:30" x14ac:dyDescent="0.25">
      <c r="C16" s="26" t="s">
        <v>45</v>
      </c>
      <c r="D16" s="27">
        <v>22.493333333333336</v>
      </c>
      <c r="E16" s="27">
        <v>21.189999999999998</v>
      </c>
      <c r="F16" s="27">
        <f t="shared" si="0"/>
        <v>1.3033333333333381</v>
      </c>
      <c r="G16" s="28">
        <f t="shared" si="1"/>
        <v>0.40518893060497019</v>
      </c>
      <c r="H16" s="29">
        <f t="shared" si="2"/>
        <v>10.03681266646042</v>
      </c>
      <c r="I16" s="24"/>
      <c r="J16" s="30" t="s">
        <v>45</v>
      </c>
      <c r="K16" s="28">
        <v>19.083333333333332</v>
      </c>
      <c r="L16" s="28">
        <v>21.189999999999998</v>
      </c>
      <c r="M16" s="28">
        <f t="shared" si="3"/>
        <v>-2.1066666666666656</v>
      </c>
      <c r="N16" s="28">
        <f t="shared" si="4"/>
        <v>4.3069502729900879</v>
      </c>
      <c r="O16" s="29">
        <f t="shared" si="5"/>
        <v>14.479600842041759</v>
      </c>
      <c r="P16" s="24"/>
      <c r="Q16" s="30" t="s">
        <v>45</v>
      </c>
      <c r="R16" s="28">
        <v>25.22</v>
      </c>
      <c r="S16" s="28">
        <v>21.189999999999998</v>
      </c>
      <c r="T16" s="28">
        <f t="shared" si="6"/>
        <v>4.0300000000000011</v>
      </c>
      <c r="U16" s="28">
        <f t="shared" si="7"/>
        <v>6.1213768599182886E-2</v>
      </c>
      <c r="V16" s="29">
        <f t="shared" si="8"/>
        <v>1.5143261860567034</v>
      </c>
      <c r="Y16" s="30" t="s">
        <v>45</v>
      </c>
      <c r="Z16" s="28">
        <v>19.996666666666666</v>
      </c>
      <c r="AA16" s="28">
        <v>21.189999999999998</v>
      </c>
      <c r="AB16" s="28">
        <f t="shared" si="9"/>
        <v>-1.1933333333333316</v>
      </c>
      <c r="AC16" s="28">
        <f t="shared" si="10"/>
        <v>2.2868049739338088</v>
      </c>
      <c r="AD16" s="29">
        <f t="shared" si="12"/>
        <v>2.664029188819415</v>
      </c>
    </row>
    <row r="17" spans="3:30" x14ac:dyDescent="0.25">
      <c r="C17" s="26" t="s">
        <v>46</v>
      </c>
      <c r="D17" s="27">
        <v>21.700000000000003</v>
      </c>
      <c r="E17" s="27">
        <v>20.945</v>
      </c>
      <c r="F17" s="27">
        <f t="shared" si="0"/>
        <v>0.75500000000000256</v>
      </c>
      <c r="G17" s="28">
        <f t="shared" si="1"/>
        <v>0.59254638547078997</v>
      </c>
      <c r="H17" s="29">
        <f t="shared" si="2"/>
        <v>14.677787614481323</v>
      </c>
      <c r="I17" s="24"/>
      <c r="J17" s="30" t="s">
        <v>46</v>
      </c>
      <c r="K17" s="28">
        <v>18.533333333333335</v>
      </c>
      <c r="L17" s="28">
        <v>20.945</v>
      </c>
      <c r="M17" s="28">
        <f t="shared" si="3"/>
        <v>-2.4116666666666653</v>
      </c>
      <c r="N17" s="28">
        <f t="shared" si="4"/>
        <v>5.3208866364308705</v>
      </c>
      <c r="O17" s="29">
        <f t="shared" si="5"/>
        <v>17.888368738417167</v>
      </c>
      <c r="P17" s="24"/>
      <c r="Q17" s="30" t="s">
        <v>46</v>
      </c>
      <c r="R17" s="28">
        <v>24.756666666666671</v>
      </c>
      <c r="S17" s="28">
        <v>20.945</v>
      </c>
      <c r="T17" s="28">
        <f t="shared" si="6"/>
        <v>3.811666666666671</v>
      </c>
      <c r="U17" s="28">
        <f t="shared" si="7"/>
        <v>7.1215413430002192E-2</v>
      </c>
      <c r="V17" s="29">
        <f t="shared" si="8"/>
        <v>1.7617501401367095</v>
      </c>
      <c r="Y17" s="30" t="s">
        <v>46</v>
      </c>
      <c r="Z17" s="28">
        <v>19.706666666666667</v>
      </c>
      <c r="AA17" s="28">
        <v>20.945</v>
      </c>
      <c r="AB17" s="28">
        <f t="shared" si="9"/>
        <v>-1.2383333333333333</v>
      </c>
      <c r="AC17" s="28">
        <f t="shared" si="10"/>
        <v>2.359258225950196</v>
      </c>
      <c r="AD17" s="29">
        <f t="shared" si="12"/>
        <v>2.7484341032728374</v>
      </c>
    </row>
    <row r="18" spans="3:30" x14ac:dyDescent="0.25">
      <c r="C18" s="26" t="s">
        <v>47</v>
      </c>
      <c r="D18" s="27">
        <v>22.443333333333332</v>
      </c>
      <c r="E18" s="27">
        <v>21.476666666666667</v>
      </c>
      <c r="F18" s="27">
        <f t="shared" si="0"/>
        <v>0.96666666666666501</v>
      </c>
      <c r="G18" s="28">
        <f t="shared" si="1"/>
        <v>0.51168694599838804</v>
      </c>
      <c r="H18" s="29">
        <f t="shared" si="2"/>
        <v>12.674842852175571</v>
      </c>
      <c r="I18" s="24"/>
      <c r="J18" s="30" t="s">
        <v>47</v>
      </c>
      <c r="K18" s="28">
        <v>19.473333333333333</v>
      </c>
      <c r="L18" s="28">
        <v>21.476666666666667</v>
      </c>
      <c r="M18" s="28">
        <f t="shared" si="3"/>
        <v>-2.0033333333333339</v>
      </c>
      <c r="N18" s="28">
        <f t="shared" si="4"/>
        <v>4.0092526473686929</v>
      </c>
      <c r="O18" s="29">
        <f t="shared" si="5"/>
        <v>13.478766721050432</v>
      </c>
      <c r="P18" s="24"/>
      <c r="Q18" s="30" t="s">
        <v>47</v>
      </c>
      <c r="R18" s="28">
        <v>25.376666666666665</v>
      </c>
      <c r="S18" s="28">
        <v>21.476666666666667</v>
      </c>
      <c r="T18" s="28">
        <f t="shared" si="6"/>
        <v>3.8999999999999986</v>
      </c>
      <c r="U18" s="28">
        <f t="shared" si="7"/>
        <v>6.698584140851839E-2</v>
      </c>
      <c r="V18" s="29">
        <f t="shared" si="8"/>
        <v>1.657117607056052</v>
      </c>
      <c r="Y18" s="30" t="s">
        <v>47</v>
      </c>
      <c r="Z18" s="28">
        <v>20.400000000000002</v>
      </c>
      <c r="AA18" s="28">
        <v>21.476666666666667</v>
      </c>
      <c r="AB18" s="28">
        <f t="shared" si="9"/>
        <v>-1.0766666666666644</v>
      </c>
      <c r="AC18" s="28">
        <f t="shared" si="10"/>
        <v>2.1091572590320227</v>
      </c>
      <c r="AD18" s="29">
        <f t="shared" si="12"/>
        <v>2.457077261033759</v>
      </c>
    </row>
    <row r="19" spans="3:30" ht="15.75" thickBot="1" x14ac:dyDescent="0.3">
      <c r="C19" s="31" t="s">
        <v>48</v>
      </c>
      <c r="D19" s="32">
        <v>22.243333333333336</v>
      </c>
      <c r="E19" s="32">
        <v>21.29</v>
      </c>
      <c r="F19" s="32">
        <f t="shared" si="0"/>
        <v>0.9533333333333367</v>
      </c>
      <c r="G19" s="33">
        <f t="shared" si="1"/>
        <v>0.51643785757469229</v>
      </c>
      <c r="H19" s="34">
        <f t="shared" si="2"/>
        <v>12.792526248449722</v>
      </c>
      <c r="I19" s="24"/>
      <c r="J19" s="35" t="s">
        <v>48</v>
      </c>
      <c r="K19" s="33">
        <v>19.206666666666667</v>
      </c>
      <c r="L19" s="33">
        <v>21.29</v>
      </c>
      <c r="M19" s="33">
        <f t="shared" si="3"/>
        <v>-2.0833333333333321</v>
      </c>
      <c r="N19" s="33">
        <f t="shared" si="4"/>
        <v>4.2378523774371777</v>
      </c>
      <c r="O19" s="34">
        <f t="shared" si="5"/>
        <v>14.247299588668653</v>
      </c>
      <c r="P19" s="24"/>
      <c r="Q19" s="35" t="s">
        <v>48</v>
      </c>
      <c r="R19" s="33">
        <v>24.896666666666665</v>
      </c>
      <c r="S19" s="33">
        <v>21.29</v>
      </c>
      <c r="T19" s="33">
        <f t="shared" si="6"/>
        <v>3.6066666666666656</v>
      </c>
      <c r="U19" s="33">
        <f t="shared" si="7"/>
        <v>8.2089034742400299E-2</v>
      </c>
      <c r="V19" s="34">
        <f t="shared" si="8"/>
        <v>2.0307453330065779</v>
      </c>
      <c r="Y19" s="35" t="s">
        <v>48</v>
      </c>
      <c r="Z19" s="33">
        <v>19.843333333333334</v>
      </c>
      <c r="AA19" s="33">
        <v>21.29</v>
      </c>
      <c r="AB19" s="33">
        <f t="shared" si="9"/>
        <v>-1.4466666666666654</v>
      </c>
      <c r="AC19" s="33">
        <f t="shared" si="10"/>
        <v>2.7257753539696505</v>
      </c>
      <c r="AD19" s="34">
        <f t="shared" si="12"/>
        <v>3.1754107533919971</v>
      </c>
    </row>
    <row r="20" spans="3:30" x14ac:dyDescent="0.25">
      <c r="C20" s="20" t="s">
        <v>49</v>
      </c>
      <c r="D20" s="21">
        <v>22.488322227718431</v>
      </c>
      <c r="E20" s="21">
        <v>21.086390897007199</v>
      </c>
      <c r="F20" s="21">
        <f t="shared" si="0"/>
        <v>1.401931330711232</v>
      </c>
      <c r="G20" s="22">
        <f t="shared" si="1"/>
        <v>0.37842220992528236</v>
      </c>
      <c r="H20" s="23">
        <f t="shared" si="2"/>
        <v>9.3737823098403972</v>
      </c>
      <c r="I20" s="24"/>
      <c r="J20" s="25" t="s">
        <v>49</v>
      </c>
      <c r="K20" s="22">
        <v>18.987000477560599</v>
      </c>
      <c r="L20" s="22">
        <v>21.086390897007199</v>
      </c>
      <c r="M20" s="22">
        <f t="shared" si="3"/>
        <v>-2.0993904194465998</v>
      </c>
      <c r="N20" s="22">
        <f t="shared" si="4"/>
        <v>4.2852828111233121</v>
      </c>
      <c r="O20" s="23">
        <f t="shared" si="5"/>
        <v>14.406756676401262</v>
      </c>
      <c r="P20" s="24"/>
      <c r="Q20" s="25" t="s">
        <v>49</v>
      </c>
      <c r="R20" s="22">
        <v>23.563861329965647</v>
      </c>
      <c r="S20" s="22">
        <v>21.086390897007199</v>
      </c>
      <c r="T20" s="22">
        <f t="shared" si="6"/>
        <v>2.477470432958448</v>
      </c>
      <c r="U20" s="22">
        <f t="shared" si="7"/>
        <v>0.17955896206407462</v>
      </c>
      <c r="V20" s="23">
        <f t="shared" si="8"/>
        <v>4.4419882065294054</v>
      </c>
      <c r="Y20" s="25" t="s">
        <v>49</v>
      </c>
      <c r="Z20" s="22">
        <v>20.696666666666669</v>
      </c>
      <c r="AA20" s="22">
        <v>21.086390897007199</v>
      </c>
      <c r="AB20" s="22">
        <f t="shared" si="9"/>
        <v>-0.38972423034052994</v>
      </c>
      <c r="AC20" s="22">
        <f t="shared" si="10"/>
        <v>1.3101429474574784</v>
      </c>
      <c r="AD20" s="23">
        <f t="shared" si="12"/>
        <v>1.5262600411213065</v>
      </c>
    </row>
    <row r="21" spans="3:30" x14ac:dyDescent="0.25">
      <c r="C21" s="26" t="s">
        <v>50</v>
      </c>
      <c r="D21" s="27">
        <v>22.583443496878733</v>
      </c>
      <c r="E21" s="27">
        <v>20.848814262366702</v>
      </c>
      <c r="F21" s="27">
        <f t="shared" si="0"/>
        <v>1.7346292345120311</v>
      </c>
      <c r="G21" s="28">
        <f t="shared" si="1"/>
        <v>0.30048622593298702</v>
      </c>
      <c r="H21" s="29">
        <f t="shared" si="2"/>
        <v>7.4432535805905289</v>
      </c>
      <c r="I21" s="24"/>
      <c r="J21" s="30" t="s">
        <v>50</v>
      </c>
      <c r="K21" s="28">
        <v>18.803446037977533</v>
      </c>
      <c r="L21" s="28">
        <v>20.848814262366702</v>
      </c>
      <c r="M21" s="28">
        <f t="shared" si="3"/>
        <v>-2.0453682243891684</v>
      </c>
      <c r="N21" s="28">
        <f t="shared" si="4"/>
        <v>4.1277861328819325</v>
      </c>
      <c r="O21" s="29">
        <f t="shared" si="5"/>
        <v>13.877266227165254</v>
      </c>
      <c r="P21" s="24"/>
      <c r="Q21" s="30" t="s">
        <v>50</v>
      </c>
      <c r="R21" s="28">
        <v>23.2549310939782</v>
      </c>
      <c r="S21" s="28">
        <v>20.848814262366702</v>
      </c>
      <c r="T21" s="28">
        <f t="shared" si="6"/>
        <v>2.4061168316114987</v>
      </c>
      <c r="U21" s="28">
        <f t="shared" si="7"/>
        <v>0.18866296723594767</v>
      </c>
      <c r="V21" s="29">
        <f>U21/AVERAGE(U$5:U$9)</f>
        <v>4.667206057762094</v>
      </c>
      <c r="Y21" s="30" t="s">
        <v>50</v>
      </c>
      <c r="Z21" s="28">
        <v>20.055</v>
      </c>
      <c r="AA21" s="28">
        <v>20.848814262366702</v>
      </c>
      <c r="AB21" s="28">
        <f t="shared" si="9"/>
        <v>-0.79381426236670194</v>
      </c>
      <c r="AC21" s="28">
        <f t="shared" si="10"/>
        <v>1.7336519162165311</v>
      </c>
      <c r="AD21" s="29">
        <f>AC21/AVERAGE(AC$5:AC$9)</f>
        <v>2.0196297282442552</v>
      </c>
    </row>
    <row r="22" spans="3:30" x14ac:dyDescent="0.25">
      <c r="C22" s="26" t="s">
        <v>51</v>
      </c>
      <c r="D22" s="27">
        <v>22.493011885464199</v>
      </c>
      <c r="E22" s="27">
        <v>21.359880246943689</v>
      </c>
      <c r="F22" s="27">
        <f t="shared" si="0"/>
        <v>1.1331316385205099</v>
      </c>
      <c r="G22" s="28">
        <f t="shared" si="1"/>
        <v>0.45592498004666104</v>
      </c>
      <c r="H22" s="29">
        <f t="shared" si="2"/>
        <v>11.293580029088561</v>
      </c>
      <c r="I22" s="24"/>
      <c r="J22" s="30" t="s">
        <v>51</v>
      </c>
      <c r="K22" s="28">
        <v>18.639832495625999</v>
      </c>
      <c r="L22" s="28">
        <v>21.359880246943689</v>
      </c>
      <c r="M22" s="28">
        <f t="shared" si="3"/>
        <v>-2.7200477513176899</v>
      </c>
      <c r="N22" s="28">
        <f t="shared" si="4"/>
        <v>6.5889462200278865</v>
      </c>
      <c r="O22" s="29">
        <f t="shared" si="5"/>
        <v>22.151477307270785</v>
      </c>
      <c r="P22" s="24"/>
      <c r="Q22" s="30" t="s">
        <v>51</v>
      </c>
      <c r="R22" s="28">
        <v>23.993901210212471</v>
      </c>
      <c r="S22" s="28">
        <v>21.359880246943689</v>
      </c>
      <c r="T22" s="28">
        <f t="shared" si="6"/>
        <v>2.6340209632687817</v>
      </c>
      <c r="U22" s="28">
        <f t="shared" si="7"/>
        <v>0.16109448798911524</v>
      </c>
      <c r="V22" s="29">
        <f t="shared" si="8"/>
        <v>3.9852080205787339</v>
      </c>
      <c r="Y22" s="30" t="s">
        <v>51</v>
      </c>
      <c r="Z22" s="28">
        <v>20.473333333333333</v>
      </c>
      <c r="AA22" s="28">
        <v>21.359880246943689</v>
      </c>
      <c r="AB22" s="28">
        <f t="shared" si="9"/>
        <v>-0.88654691361035631</v>
      </c>
      <c r="AC22" s="28">
        <f t="shared" si="10"/>
        <v>1.8487458561429384</v>
      </c>
      <c r="AD22" s="29">
        <f>AC22/AVERAGE(AC$5:AC$9)</f>
        <v>2.1537092054690814</v>
      </c>
    </row>
    <row r="23" spans="3:30" x14ac:dyDescent="0.25">
      <c r="C23" s="26" t="s">
        <v>52</v>
      </c>
      <c r="D23" s="27">
        <v>22.588360975295831</v>
      </c>
      <c r="E23" s="27">
        <v>21.361539485973399</v>
      </c>
      <c r="F23" s="27">
        <f t="shared" si="0"/>
        <v>1.2268214893224325</v>
      </c>
      <c r="G23" s="28">
        <f t="shared" si="1"/>
        <v>0.42725773355657026</v>
      </c>
      <c r="H23" s="29">
        <f t="shared" si="2"/>
        <v>10.583472321420702</v>
      </c>
      <c r="I23" s="24"/>
      <c r="J23" s="30" t="s">
        <v>52</v>
      </c>
      <c r="K23" s="28">
        <v>18.820848800276767</v>
      </c>
      <c r="L23" s="28">
        <v>21.361539485973399</v>
      </c>
      <c r="M23" s="28">
        <f t="shared" si="3"/>
        <v>-2.5406906856966316</v>
      </c>
      <c r="N23" s="28">
        <f t="shared" si="4"/>
        <v>5.8186750748958644</v>
      </c>
      <c r="O23" s="29">
        <f t="shared" si="5"/>
        <v>19.561891169813247</v>
      </c>
      <c r="P23" s="24"/>
      <c r="Q23" s="30" t="s">
        <v>52</v>
      </c>
      <c r="R23" s="28">
        <v>24.557218746030532</v>
      </c>
      <c r="S23" s="28">
        <v>21.361539485973399</v>
      </c>
      <c r="T23" s="28">
        <f t="shared" si="6"/>
        <v>3.1956792600571333</v>
      </c>
      <c r="U23" s="28">
        <f t="shared" si="7"/>
        <v>0.10914521135658482</v>
      </c>
      <c r="V23" s="29">
        <f t="shared" si="8"/>
        <v>2.7000698604623428</v>
      </c>
      <c r="Y23" s="30" t="s">
        <v>52</v>
      </c>
      <c r="Z23" s="28">
        <v>20.366666666666671</v>
      </c>
      <c r="AA23" s="28">
        <v>21.361539485973399</v>
      </c>
      <c r="AB23" s="28">
        <f t="shared" si="9"/>
        <v>-0.99487281930672822</v>
      </c>
      <c r="AC23" s="28">
        <f t="shared" si="10"/>
        <v>1.9929048335078272</v>
      </c>
      <c r="AD23" s="29">
        <f t="shared" ref="AD23:AD24" si="13">AC23/AVERAGE(AC$5:AC$9)</f>
        <v>2.3216481980407924</v>
      </c>
    </row>
    <row r="24" spans="3:30" ht="15.75" thickBot="1" x14ac:dyDescent="0.3">
      <c r="C24" s="31" t="s">
        <v>53</v>
      </c>
      <c r="D24" s="32">
        <v>22.411678848906302</v>
      </c>
      <c r="E24" s="32">
        <v>21.140798671739631</v>
      </c>
      <c r="F24" s="32">
        <f t="shared" si="0"/>
        <v>1.2708801771666707</v>
      </c>
      <c r="G24" s="33">
        <f t="shared" si="1"/>
        <v>0.41440686931886039</v>
      </c>
      <c r="H24" s="34">
        <f t="shared" si="2"/>
        <v>10.265147443286859</v>
      </c>
      <c r="I24" s="24"/>
      <c r="J24" s="35" t="s">
        <v>53</v>
      </c>
      <c r="K24" s="33">
        <v>18.810243361344465</v>
      </c>
      <c r="L24" s="33">
        <v>21.140798671739631</v>
      </c>
      <c r="M24" s="33">
        <f t="shared" si="3"/>
        <v>-2.3305553103951659</v>
      </c>
      <c r="N24" s="33">
        <f t="shared" si="4"/>
        <v>5.0299892279032159</v>
      </c>
      <c r="O24" s="34">
        <f t="shared" si="5"/>
        <v>16.910396369458152</v>
      </c>
      <c r="P24" s="24"/>
      <c r="Q24" s="35" t="s">
        <v>53</v>
      </c>
      <c r="R24" s="33">
        <v>24.167863634934534</v>
      </c>
      <c r="S24" s="33">
        <v>21.140798671739631</v>
      </c>
      <c r="T24" s="33">
        <f t="shared" si="6"/>
        <v>3.0270649631949027</v>
      </c>
      <c r="U24" s="33">
        <f t="shared" si="7"/>
        <v>0.12267685883424116</v>
      </c>
      <c r="V24" s="34">
        <f t="shared" si="8"/>
        <v>3.0348201721132524</v>
      </c>
      <c r="Y24" s="35" t="s">
        <v>53</v>
      </c>
      <c r="Z24" s="33">
        <v>20.153333333333332</v>
      </c>
      <c r="AA24" s="33">
        <v>21.140798671739631</v>
      </c>
      <c r="AB24" s="33">
        <f t="shared" si="9"/>
        <v>-0.9874653384062988</v>
      </c>
      <c r="AC24" s="33">
        <f t="shared" si="10"/>
        <v>1.9826985388589304</v>
      </c>
      <c r="AD24" s="34">
        <f t="shared" si="13"/>
        <v>2.3097583048648214</v>
      </c>
    </row>
    <row r="26" spans="3:30" ht="15.75" thickBot="1" x14ac:dyDescent="0.3">
      <c r="C26" s="17" t="s">
        <v>31</v>
      </c>
      <c r="D26" s="18" t="s">
        <v>55</v>
      </c>
      <c r="E26" s="19" t="s">
        <v>2</v>
      </c>
      <c r="F26" s="19" t="s">
        <v>32</v>
      </c>
      <c r="G26" s="19" t="s">
        <v>33</v>
      </c>
      <c r="H26" s="19" t="s">
        <v>62</v>
      </c>
      <c r="J26" s="17" t="s">
        <v>31</v>
      </c>
      <c r="K26" s="18" t="s">
        <v>57</v>
      </c>
      <c r="L26" s="19" t="s">
        <v>2</v>
      </c>
      <c r="M26" s="19" t="s">
        <v>32</v>
      </c>
      <c r="N26" s="19" t="s">
        <v>33</v>
      </c>
      <c r="O26" s="19" t="s">
        <v>62</v>
      </c>
      <c r="Q26" s="17" t="s">
        <v>31</v>
      </c>
      <c r="R26" s="18" t="s">
        <v>59</v>
      </c>
      <c r="S26" s="19" t="s">
        <v>2</v>
      </c>
      <c r="T26" s="19" t="s">
        <v>32</v>
      </c>
      <c r="U26" s="19" t="s">
        <v>33</v>
      </c>
      <c r="V26" s="19" t="s">
        <v>62</v>
      </c>
      <c r="Y26" s="17" t="s">
        <v>31</v>
      </c>
      <c r="Z26" s="18" t="s">
        <v>61</v>
      </c>
      <c r="AA26" s="19" t="s">
        <v>2</v>
      </c>
      <c r="AB26" s="19" t="s">
        <v>32</v>
      </c>
      <c r="AC26" s="19" t="s">
        <v>33</v>
      </c>
      <c r="AD26" s="19" t="s">
        <v>62</v>
      </c>
    </row>
    <row r="27" spans="3:30" ht="15.75" thickBot="1" x14ac:dyDescent="0.3">
      <c r="C27" s="20" t="s">
        <v>34</v>
      </c>
      <c r="D27" s="21">
        <v>24.305</v>
      </c>
      <c r="E27" s="21">
        <v>20.983333333333334</v>
      </c>
      <c r="F27" s="21">
        <f>D27-E27</f>
        <v>3.3216666666666654</v>
      </c>
      <c r="G27" s="22">
        <f>POWER(2,-F27)</f>
        <v>0.10001812246532989</v>
      </c>
      <c r="H27" s="23">
        <f>G27/AVERAGE(G$27:G$31)</f>
        <v>1.0968534963459993</v>
      </c>
      <c r="I27" s="24"/>
      <c r="J27" s="25" t="s">
        <v>34</v>
      </c>
      <c r="K27" s="22">
        <v>22.196666666666669</v>
      </c>
      <c r="L27" s="22">
        <v>20.983333333333334</v>
      </c>
      <c r="M27" s="22">
        <f>K27-L27</f>
        <v>1.2133333333333347</v>
      </c>
      <c r="N27" s="22">
        <f>POWER(2,-M27)</f>
        <v>0.43127101599609491</v>
      </c>
      <c r="O27" s="23">
        <f>N27/AVERAGE(N$27:N$31)</f>
        <v>1.0165296038077731</v>
      </c>
      <c r="P27" s="24"/>
      <c r="Q27" s="25" t="s">
        <v>34</v>
      </c>
      <c r="R27" s="22">
        <v>21.236666666666668</v>
      </c>
      <c r="S27" s="22">
        <v>20.983333333333334</v>
      </c>
      <c r="T27" s="22">
        <f>R27-S27</f>
        <v>0.25333333333333385</v>
      </c>
      <c r="U27" s="22">
        <f>POWER(2,-T27)</f>
        <v>0.83895577476824967</v>
      </c>
      <c r="V27" s="23">
        <f>U27/AVERAGE(U$27:U$31)</f>
        <v>1.1338316563882442</v>
      </c>
      <c r="Y27" s="25" t="s">
        <v>34</v>
      </c>
      <c r="Z27" s="22">
        <v>22.433333333333334</v>
      </c>
      <c r="AA27" s="22">
        <v>20.983333333333334</v>
      </c>
      <c r="AB27" s="22">
        <f>Z27-AA27</f>
        <v>1.4499999999999993</v>
      </c>
      <c r="AC27" s="22">
        <f>POWER(2,-AB27)</f>
        <v>0.36602142398640658</v>
      </c>
      <c r="AD27" s="23">
        <f>AC27/AVERAGE(AC$27:AC$31)</f>
        <v>0.97210932306678821</v>
      </c>
    </row>
    <row r="28" spans="3:30" ht="15.75" thickBot="1" x14ac:dyDescent="0.3">
      <c r="C28" s="26" t="s">
        <v>35</v>
      </c>
      <c r="D28" s="27">
        <v>23.693333333333332</v>
      </c>
      <c r="E28" s="27">
        <v>20.303333333333335</v>
      </c>
      <c r="F28" s="27">
        <f t="shared" ref="F28:F46" si="14">D28-E28</f>
        <v>3.389999999999997</v>
      </c>
      <c r="G28" s="28">
        <f t="shared" ref="G28:G46" si="15">POWER(2,-F28)</f>
        <v>9.5391200560035153E-2</v>
      </c>
      <c r="H28" s="29">
        <f t="shared" ref="H28:H46" si="16">G28/AVERAGE(G$27:G$31)</f>
        <v>1.046112137239787</v>
      </c>
      <c r="I28" s="24"/>
      <c r="J28" s="30" t="s">
        <v>35</v>
      </c>
      <c r="K28" s="28">
        <v>21.646666666666665</v>
      </c>
      <c r="L28" s="28">
        <v>20.303333333333335</v>
      </c>
      <c r="M28" s="28">
        <f t="shared" ref="M28:M46" si="17">K28-L28</f>
        <v>1.3433333333333302</v>
      </c>
      <c r="N28" s="28">
        <f t="shared" ref="N28:N46" si="18">POWER(2,-M28)</f>
        <v>0.39410901798961967</v>
      </c>
      <c r="O28" s="29">
        <f t="shared" ref="O28:O46" si="19">N28/AVERAGE(N$27:N$31)</f>
        <v>0.92893672204877831</v>
      </c>
      <c r="P28" s="24"/>
      <c r="Q28" s="30" t="s">
        <v>35</v>
      </c>
      <c r="R28" s="28">
        <v>20.883333333333333</v>
      </c>
      <c r="S28" s="28">
        <v>20.303333333333335</v>
      </c>
      <c r="T28" s="28">
        <f t="shared" ref="T28:T46" si="20">R28-S28</f>
        <v>0.57999999999999829</v>
      </c>
      <c r="U28" s="28">
        <f t="shared" ref="U28:U46" si="21">POWER(2,-T28)</f>
        <v>0.6689637773930569</v>
      </c>
      <c r="V28" s="29">
        <f t="shared" ref="V28:V46" si="22">U28/AVERAGE(U$27:U$31)</f>
        <v>0.90409093136623297</v>
      </c>
      <c r="Y28" s="30" t="s">
        <v>35</v>
      </c>
      <c r="Z28" s="28">
        <v>21.87</v>
      </c>
      <c r="AA28" s="28">
        <v>20.303333333333335</v>
      </c>
      <c r="AB28" s="28">
        <f t="shared" ref="AB28:AB46" si="23">Z28-AA28</f>
        <v>1.5666666666666664</v>
      </c>
      <c r="AC28" s="28">
        <f t="shared" ref="AC28:AC46" si="24">POWER(2,-AB28)</f>
        <v>0.33758748654204757</v>
      </c>
      <c r="AD28" s="23">
        <f t="shared" ref="AD28:AD46" si="25">AC28/AVERAGE(AC$27:AC$31)</f>
        <v>0.89659217060036378</v>
      </c>
    </row>
    <row r="29" spans="3:30" ht="15.75" thickBot="1" x14ac:dyDescent="0.3">
      <c r="C29" s="26" t="s">
        <v>36</v>
      </c>
      <c r="D29" s="27">
        <v>23.963333333333328</v>
      </c>
      <c r="E29" s="27">
        <v>20.695833333333333</v>
      </c>
      <c r="F29" s="27">
        <f t="shared" si="14"/>
        <v>3.2674999999999947</v>
      </c>
      <c r="G29" s="28">
        <f t="shared" si="15"/>
        <v>0.10384473661871962</v>
      </c>
      <c r="H29" s="29">
        <f t="shared" si="16"/>
        <v>1.1388182424325652</v>
      </c>
      <c r="I29" s="24"/>
      <c r="J29" s="30" t="s">
        <v>36</v>
      </c>
      <c r="K29" s="28">
        <v>21.925000000000001</v>
      </c>
      <c r="L29" s="28">
        <v>20.695833333333333</v>
      </c>
      <c r="M29" s="28">
        <f t="shared" si="17"/>
        <v>1.2291666666666679</v>
      </c>
      <c r="N29" s="28">
        <f t="shared" si="18"/>
        <v>0.42656376763067111</v>
      </c>
      <c r="O29" s="29">
        <f t="shared" si="19"/>
        <v>1.0054343594290682</v>
      </c>
      <c r="P29" s="24"/>
      <c r="Q29" s="30" t="s">
        <v>36</v>
      </c>
      <c r="R29" s="28">
        <v>20.914999999999999</v>
      </c>
      <c r="S29" s="28">
        <v>20.695833333333333</v>
      </c>
      <c r="T29" s="28">
        <f t="shared" si="20"/>
        <v>0.21916666666666629</v>
      </c>
      <c r="U29" s="28">
        <f t="shared" si="21"/>
        <v>0.85906150653761848</v>
      </c>
      <c r="V29" s="29">
        <f t="shared" si="22"/>
        <v>1.1610041437118561</v>
      </c>
      <c r="Y29" s="30" t="s">
        <v>36</v>
      </c>
      <c r="Z29" s="28">
        <v>22.076666666666668</v>
      </c>
      <c r="AA29" s="28">
        <v>20.695833333333333</v>
      </c>
      <c r="AB29" s="28">
        <f t="shared" si="23"/>
        <v>1.3808333333333351</v>
      </c>
      <c r="AC29" s="28">
        <f t="shared" si="24"/>
        <v>0.38399692592765233</v>
      </c>
      <c r="AD29" s="23">
        <f t="shared" si="25"/>
        <v>1.0198501160334292</v>
      </c>
    </row>
    <row r="30" spans="3:30" ht="15.75" thickBot="1" x14ac:dyDescent="0.3">
      <c r="C30" s="26" t="s">
        <v>37</v>
      </c>
      <c r="D30" s="27">
        <v>24.953333333333333</v>
      </c>
      <c r="E30" s="27">
        <v>21.29</v>
      </c>
      <c r="F30" s="27">
        <f t="shared" si="14"/>
        <v>3.663333333333334</v>
      </c>
      <c r="G30" s="28">
        <f t="shared" si="15"/>
        <v>7.8927215699477485E-2</v>
      </c>
      <c r="H30" s="29">
        <f t="shared" si="16"/>
        <v>0.86555906432692498</v>
      </c>
      <c r="I30" s="24"/>
      <c r="J30" s="30" t="s">
        <v>37</v>
      </c>
      <c r="K30" s="28">
        <v>22.573333333333334</v>
      </c>
      <c r="L30" s="28">
        <v>21.29</v>
      </c>
      <c r="M30" s="28">
        <f t="shared" si="17"/>
        <v>1.283333333333335</v>
      </c>
      <c r="N30" s="28">
        <f t="shared" si="18"/>
        <v>0.41084515729289467</v>
      </c>
      <c r="O30" s="29">
        <f t="shared" si="19"/>
        <v>0.96838472672383369</v>
      </c>
      <c r="P30" s="24"/>
      <c r="Q30" s="30" t="s">
        <v>37</v>
      </c>
      <c r="R30" s="28">
        <v>21.896666666666665</v>
      </c>
      <c r="S30" s="28">
        <v>21.29</v>
      </c>
      <c r="T30" s="28">
        <f t="shared" si="20"/>
        <v>0.60666666666666558</v>
      </c>
      <c r="U30" s="28">
        <f t="shared" si="21"/>
        <v>0.65671227793920217</v>
      </c>
      <c r="V30" s="29">
        <f t="shared" si="22"/>
        <v>0.88753327917909475</v>
      </c>
      <c r="Y30" s="30" t="s">
        <v>37</v>
      </c>
      <c r="Z30" s="28">
        <v>22.49</v>
      </c>
      <c r="AA30" s="28">
        <v>21.29</v>
      </c>
      <c r="AB30" s="28">
        <f t="shared" si="23"/>
        <v>1.1999999999999993</v>
      </c>
      <c r="AC30" s="28">
        <f t="shared" si="24"/>
        <v>0.43527528164806228</v>
      </c>
      <c r="AD30" s="23">
        <f t="shared" si="25"/>
        <v>1.1560393235515032</v>
      </c>
    </row>
    <row r="31" spans="3:30" ht="15.75" thickBot="1" x14ac:dyDescent="0.3">
      <c r="C31" s="31" t="s">
        <v>38</v>
      </c>
      <c r="D31" s="32">
        <v>24.633333333333336</v>
      </c>
      <c r="E31" s="32">
        <v>20.948333333333331</v>
      </c>
      <c r="F31" s="32">
        <f t="shared" si="14"/>
        <v>3.6850000000000058</v>
      </c>
      <c r="G31" s="33">
        <f t="shared" si="15"/>
        <v>7.7750728331153998E-2</v>
      </c>
      <c r="H31" s="34">
        <f t="shared" si="16"/>
        <v>0.85265705965472327</v>
      </c>
      <c r="I31" s="24"/>
      <c r="J31" s="35" t="s">
        <v>38</v>
      </c>
      <c r="K31" s="33">
        <v>22.073333333333334</v>
      </c>
      <c r="L31" s="33">
        <v>20.948333333333331</v>
      </c>
      <c r="M31" s="33">
        <f t="shared" si="17"/>
        <v>1.1250000000000036</v>
      </c>
      <c r="N31" s="33">
        <f t="shared" si="18"/>
        <v>0.4585020216023345</v>
      </c>
      <c r="O31" s="34">
        <f t="shared" si="19"/>
        <v>1.0807145879905466</v>
      </c>
      <c r="P31" s="24"/>
      <c r="Q31" s="35" t="s">
        <v>38</v>
      </c>
      <c r="R31" s="33">
        <v>21.513333333333335</v>
      </c>
      <c r="S31" s="33">
        <v>20.948333333333331</v>
      </c>
      <c r="T31" s="33">
        <f t="shared" si="20"/>
        <v>0.56500000000000483</v>
      </c>
      <c r="U31" s="33">
        <f t="shared" si="21"/>
        <v>0.67595541651406066</v>
      </c>
      <c r="V31" s="34">
        <f t="shared" si="22"/>
        <v>0.91353998935457137</v>
      </c>
      <c r="Y31" s="35" t="s">
        <v>38</v>
      </c>
      <c r="Z31" s="33">
        <v>22.423333333333336</v>
      </c>
      <c r="AA31" s="33">
        <v>20.948333333333331</v>
      </c>
      <c r="AB31" s="33">
        <f t="shared" si="23"/>
        <v>1.475000000000005</v>
      </c>
      <c r="AC31" s="33">
        <f t="shared" si="24"/>
        <v>0.35973339500270374</v>
      </c>
      <c r="AD31" s="23">
        <f t="shared" si="25"/>
        <v>0.9554090667479157</v>
      </c>
    </row>
    <row r="32" spans="3:30" ht="15.75" thickBot="1" x14ac:dyDescent="0.3">
      <c r="C32" s="20" t="s">
        <v>39</v>
      </c>
      <c r="D32" s="21">
        <v>21.645000000000003</v>
      </c>
      <c r="E32" s="21">
        <v>21.253333333333334</v>
      </c>
      <c r="F32" s="21">
        <f t="shared" si="14"/>
        <v>0.39166666666666927</v>
      </c>
      <c r="G32" s="22">
        <f t="shared" si="15"/>
        <v>0.76224851162787954</v>
      </c>
      <c r="H32" s="23">
        <f t="shared" si="16"/>
        <v>8.359234551252344</v>
      </c>
      <c r="I32" s="24"/>
      <c r="J32" s="25" t="s">
        <v>39</v>
      </c>
      <c r="K32" s="22">
        <v>19.616666666666667</v>
      </c>
      <c r="L32" s="22">
        <v>21.253333333333334</v>
      </c>
      <c r="M32" s="22">
        <f t="shared" si="17"/>
        <v>-1.6366666666666667</v>
      </c>
      <c r="N32" s="22">
        <f t="shared" si="18"/>
        <v>3.1094656214169896</v>
      </c>
      <c r="O32" s="23">
        <f t="shared" si="19"/>
        <v>7.3291822055148836</v>
      </c>
      <c r="P32" s="24"/>
      <c r="Q32" s="25" t="s">
        <v>39</v>
      </c>
      <c r="R32" s="22">
        <v>20.676666666666666</v>
      </c>
      <c r="S32" s="22">
        <v>21.253333333333334</v>
      </c>
      <c r="T32" s="22">
        <f t="shared" si="20"/>
        <v>-0.57666666666666799</v>
      </c>
      <c r="U32" s="22">
        <f t="shared" si="21"/>
        <v>1.4913994004503786</v>
      </c>
      <c r="V32" s="23">
        <f t="shared" si="22"/>
        <v>2.0155959389113236</v>
      </c>
      <c r="Y32" s="25" t="s">
        <v>39</v>
      </c>
      <c r="Z32" s="22">
        <v>22.539999999999996</v>
      </c>
      <c r="AA32" s="22">
        <v>21.253333333333334</v>
      </c>
      <c r="AB32" s="22">
        <f t="shared" si="23"/>
        <v>1.2866666666666617</v>
      </c>
      <c r="AC32" s="22">
        <f t="shared" si="24"/>
        <v>0.40989699919513722</v>
      </c>
      <c r="AD32" s="23">
        <f>AC32/AVERAGE(AC$27:AC$31)</f>
        <v>1.0886376269316165</v>
      </c>
    </row>
    <row r="33" spans="3:30" ht="15.75" thickBot="1" x14ac:dyDescent="0.3">
      <c r="C33" s="26" t="s">
        <v>40</v>
      </c>
      <c r="D33" s="27">
        <v>21.883333333333329</v>
      </c>
      <c r="E33" s="27">
        <v>21.199166666666667</v>
      </c>
      <c r="F33" s="27">
        <f t="shared" si="14"/>
        <v>0.68416666666666259</v>
      </c>
      <c r="G33" s="28">
        <f t="shared" si="15"/>
        <v>0.62236521508889009</v>
      </c>
      <c r="H33" s="29">
        <f t="shared" si="16"/>
        <v>6.8251977276518998</v>
      </c>
      <c r="I33" s="24"/>
      <c r="J33" s="30" t="s">
        <v>40</v>
      </c>
      <c r="K33" s="28">
        <v>19.716666666666665</v>
      </c>
      <c r="L33" s="28">
        <v>21.199166666666667</v>
      </c>
      <c r="M33" s="28">
        <f t="shared" si="17"/>
        <v>-1.4825000000000017</v>
      </c>
      <c r="N33" s="28">
        <f t="shared" si="18"/>
        <v>2.7943253365007119</v>
      </c>
      <c r="O33" s="29">
        <f t="shared" si="19"/>
        <v>6.5863791487643386</v>
      </c>
      <c r="P33" s="24"/>
      <c r="Q33" s="30" t="s">
        <v>40</v>
      </c>
      <c r="R33" s="28">
        <v>20.863333333333333</v>
      </c>
      <c r="S33" s="28">
        <v>21.199166666666667</v>
      </c>
      <c r="T33" s="28">
        <f t="shared" si="20"/>
        <v>-0.33583333333333343</v>
      </c>
      <c r="U33" s="28">
        <f t="shared" si="21"/>
        <v>1.2621062194618777</v>
      </c>
      <c r="V33" s="29">
        <f t="shared" si="22"/>
        <v>1.7057108710476006</v>
      </c>
      <c r="Y33" s="30" t="s">
        <v>40</v>
      </c>
      <c r="Z33" s="28">
        <v>22.63</v>
      </c>
      <c r="AA33" s="28">
        <v>21.199166666666667</v>
      </c>
      <c r="AB33" s="28">
        <f t="shared" si="23"/>
        <v>1.4308333333333323</v>
      </c>
      <c r="AC33" s="28">
        <f t="shared" si="24"/>
        <v>0.37091658094898305</v>
      </c>
      <c r="AD33" s="23">
        <f t="shared" si="25"/>
        <v>0.98511027713491028</v>
      </c>
    </row>
    <row r="34" spans="3:30" ht="15.75" thickBot="1" x14ac:dyDescent="0.3">
      <c r="C34" s="26" t="s">
        <v>41</v>
      </c>
      <c r="D34" s="27">
        <v>22.263333333333332</v>
      </c>
      <c r="E34" s="27">
        <v>21.476666666666667</v>
      </c>
      <c r="F34" s="27">
        <f t="shared" si="14"/>
        <v>0.78666666666666529</v>
      </c>
      <c r="G34" s="28">
        <f t="shared" si="15"/>
        <v>0.57968189543779525</v>
      </c>
      <c r="H34" s="29">
        <f t="shared" si="16"/>
        <v>6.3571090729064963</v>
      </c>
      <c r="I34" s="24"/>
      <c r="J34" s="30" t="s">
        <v>41</v>
      </c>
      <c r="K34" s="28">
        <v>19.72666666666667</v>
      </c>
      <c r="L34" s="28">
        <v>21.476666666666667</v>
      </c>
      <c r="M34" s="28">
        <f t="shared" si="17"/>
        <v>-1.7499999999999964</v>
      </c>
      <c r="N34" s="28">
        <f t="shared" si="18"/>
        <v>3.3635856610148496</v>
      </c>
      <c r="O34" s="29">
        <f t="shared" si="19"/>
        <v>7.9281571739008125</v>
      </c>
      <c r="P34" s="24"/>
      <c r="Q34" s="30" t="s">
        <v>41</v>
      </c>
      <c r="R34" s="28">
        <v>20.740000000000002</v>
      </c>
      <c r="S34" s="28">
        <v>21.476666666666667</v>
      </c>
      <c r="T34" s="28">
        <f t="shared" si="20"/>
        <v>-0.73666666666666458</v>
      </c>
      <c r="U34" s="28">
        <f t="shared" si="21"/>
        <v>1.6663213678518243</v>
      </c>
      <c r="V34" s="29">
        <f t="shared" si="22"/>
        <v>2.2519994180962168</v>
      </c>
      <c r="Y34" s="30" t="s">
        <v>41</v>
      </c>
      <c r="Z34" s="28">
        <v>22.8</v>
      </c>
      <c r="AA34" s="28">
        <v>21.476666666666667</v>
      </c>
      <c r="AB34" s="28">
        <f t="shared" si="23"/>
        <v>1.3233333333333341</v>
      </c>
      <c r="AC34" s="28">
        <f t="shared" si="24"/>
        <v>0.39961057486131285</v>
      </c>
      <c r="AD34" s="23">
        <f>AC34/AVERAGE(AC$27:AC$31)</f>
        <v>1.0613181086175651</v>
      </c>
    </row>
    <row r="35" spans="3:30" ht="15.75" thickBot="1" x14ac:dyDescent="0.3">
      <c r="C35" s="26" t="s">
        <v>42</v>
      </c>
      <c r="D35" s="27">
        <v>22.663333333333338</v>
      </c>
      <c r="E35" s="27">
        <v>21.844999999999999</v>
      </c>
      <c r="F35" s="27">
        <f t="shared" si="14"/>
        <v>0.81833333333333869</v>
      </c>
      <c r="G35" s="28">
        <f t="shared" si="15"/>
        <v>0.56709670017034874</v>
      </c>
      <c r="H35" s="29">
        <f t="shared" si="16"/>
        <v>6.219092930521092</v>
      </c>
      <c r="I35" s="24"/>
      <c r="J35" s="30" t="s">
        <v>42</v>
      </c>
      <c r="K35" s="28">
        <v>20.540000000000003</v>
      </c>
      <c r="L35" s="28">
        <v>21.844999999999999</v>
      </c>
      <c r="M35" s="28">
        <f t="shared" si="17"/>
        <v>-1.3049999999999962</v>
      </c>
      <c r="N35" s="28">
        <f t="shared" si="18"/>
        <v>2.470837274253852</v>
      </c>
      <c r="O35" s="29">
        <f t="shared" si="19"/>
        <v>5.8238999197977384</v>
      </c>
      <c r="P35" s="24"/>
      <c r="Q35" s="30" t="s">
        <v>42</v>
      </c>
      <c r="R35" s="28">
        <v>21.646666666666665</v>
      </c>
      <c r="S35" s="28">
        <v>21.844999999999999</v>
      </c>
      <c r="T35" s="28">
        <f t="shared" si="20"/>
        <v>-0.19833333333333414</v>
      </c>
      <c r="U35" s="28">
        <f t="shared" si="21"/>
        <v>1.1473720928467956</v>
      </c>
      <c r="V35" s="29">
        <f t="shared" si="22"/>
        <v>1.5506500338298432</v>
      </c>
      <c r="Y35" s="30" t="s">
        <v>42</v>
      </c>
      <c r="Z35" s="28">
        <v>23.456666666666667</v>
      </c>
      <c r="AA35" s="28">
        <v>21.844999999999999</v>
      </c>
      <c r="AB35" s="28">
        <f t="shared" si="23"/>
        <v>1.6116666666666681</v>
      </c>
      <c r="AC35" s="28">
        <f t="shared" si="24"/>
        <v>0.32722011302990961</v>
      </c>
      <c r="AD35" s="23">
        <f>AC35/AVERAGE(AC$27:AC$31)</f>
        <v>0.86905766090663816</v>
      </c>
    </row>
    <row r="36" spans="3:30" ht="15.75" thickBot="1" x14ac:dyDescent="0.3">
      <c r="C36" s="31" t="s">
        <v>43</v>
      </c>
      <c r="D36" s="32">
        <v>21.679999999999996</v>
      </c>
      <c r="E36" s="32">
        <v>21.377499999999998</v>
      </c>
      <c r="F36" s="32">
        <f t="shared" si="14"/>
        <v>0.30249999999999844</v>
      </c>
      <c r="G36" s="33">
        <f t="shared" si="15"/>
        <v>0.8108460890344954</v>
      </c>
      <c r="H36" s="34">
        <f t="shared" si="16"/>
        <v>8.8921821949243114</v>
      </c>
      <c r="I36" s="24"/>
      <c r="J36" s="35" t="s">
        <v>43</v>
      </c>
      <c r="K36" s="33">
        <v>19.326666666666668</v>
      </c>
      <c r="L36" s="33">
        <v>21.377499999999998</v>
      </c>
      <c r="M36" s="33">
        <f t="shared" si="17"/>
        <v>-2.0508333333333297</v>
      </c>
      <c r="N36" s="33">
        <f t="shared" si="18"/>
        <v>4.1434523562034986</v>
      </c>
      <c r="O36" s="34">
        <f t="shared" si="19"/>
        <v>9.7663460465102645</v>
      </c>
      <c r="P36" s="24"/>
      <c r="Q36" s="35" t="s">
        <v>43</v>
      </c>
      <c r="R36" s="33">
        <v>20.686666666666667</v>
      </c>
      <c r="S36" s="33">
        <v>21.377499999999998</v>
      </c>
      <c r="T36" s="33">
        <f t="shared" si="20"/>
        <v>-0.6908333333333303</v>
      </c>
      <c r="U36" s="33">
        <f t="shared" si="21"/>
        <v>1.614215656732304</v>
      </c>
      <c r="V36" s="34">
        <f t="shared" si="22"/>
        <v>2.1815796098980398</v>
      </c>
      <c r="Y36" s="35" t="s">
        <v>43</v>
      </c>
      <c r="Z36" s="33">
        <v>22.23</v>
      </c>
      <c r="AA36" s="33">
        <v>21.377499999999998</v>
      </c>
      <c r="AB36" s="33">
        <f t="shared" si="23"/>
        <v>0.8525000000000027</v>
      </c>
      <c r="AC36" s="33">
        <f t="shared" si="24"/>
        <v>0.55382419982648823</v>
      </c>
      <c r="AD36" s="23">
        <f t="shared" si="25"/>
        <v>1.4708911356274259</v>
      </c>
    </row>
    <row r="37" spans="3:30" ht="15.75" thickBot="1" x14ac:dyDescent="0.3">
      <c r="C37" s="20" t="s">
        <v>44</v>
      </c>
      <c r="D37" s="21">
        <v>22.176666666666666</v>
      </c>
      <c r="E37" s="21">
        <v>21.497500000000002</v>
      </c>
      <c r="F37" s="21">
        <f t="shared" si="14"/>
        <v>0.67916666666666359</v>
      </c>
      <c r="G37" s="22">
        <f t="shared" si="15"/>
        <v>0.6245259105967409</v>
      </c>
      <c r="H37" s="23">
        <f t="shared" si="16"/>
        <v>6.8488930976899329</v>
      </c>
      <c r="I37" s="24"/>
      <c r="J37" s="25" t="s">
        <v>44</v>
      </c>
      <c r="K37" s="22">
        <v>20.453333333333333</v>
      </c>
      <c r="L37" s="22">
        <v>21.497500000000002</v>
      </c>
      <c r="M37" s="22">
        <f t="shared" si="17"/>
        <v>-1.0441666666666691</v>
      </c>
      <c r="N37" s="22">
        <f t="shared" si="18"/>
        <v>2.0621748556104684</v>
      </c>
      <c r="O37" s="23">
        <f t="shared" si="19"/>
        <v>4.8606600286234922</v>
      </c>
      <c r="P37" s="24"/>
      <c r="Q37" s="25" t="s">
        <v>44</v>
      </c>
      <c r="R37" s="22">
        <v>20.476666666666667</v>
      </c>
      <c r="S37" s="22">
        <v>21.497500000000002</v>
      </c>
      <c r="T37" s="22">
        <f t="shared" si="20"/>
        <v>-1.0208333333333357</v>
      </c>
      <c r="U37" s="22">
        <f t="shared" si="21"/>
        <v>2.0290906698750506</v>
      </c>
      <c r="V37" s="23">
        <f t="shared" si="22"/>
        <v>2.7422747472259594</v>
      </c>
      <c r="Y37" s="25" t="s">
        <v>44</v>
      </c>
      <c r="Z37" s="22">
        <v>23.070000000000004</v>
      </c>
      <c r="AA37" s="22">
        <v>21.497500000000002</v>
      </c>
      <c r="AB37" s="22">
        <f t="shared" si="23"/>
        <v>1.5725000000000016</v>
      </c>
      <c r="AC37" s="22">
        <f t="shared" si="24"/>
        <v>0.33622525514175133</v>
      </c>
      <c r="AD37" s="23">
        <f t="shared" si="25"/>
        <v>0.89297424619042143</v>
      </c>
    </row>
    <row r="38" spans="3:30" ht="15.75" thickBot="1" x14ac:dyDescent="0.3">
      <c r="C38" s="26" t="s">
        <v>45</v>
      </c>
      <c r="D38" s="27">
        <v>21.873333333333335</v>
      </c>
      <c r="E38" s="27">
        <v>21.189999999999998</v>
      </c>
      <c r="F38" s="27">
        <f t="shared" si="14"/>
        <v>0.68333333333333712</v>
      </c>
      <c r="G38" s="28">
        <f t="shared" si="15"/>
        <v>0.62272481117940981</v>
      </c>
      <c r="H38" s="29">
        <f t="shared" si="16"/>
        <v>6.8291412552790618</v>
      </c>
      <c r="I38" s="24"/>
      <c r="J38" s="30" t="s">
        <v>45</v>
      </c>
      <c r="K38" s="28">
        <v>20.04</v>
      </c>
      <c r="L38" s="28">
        <v>21.189999999999998</v>
      </c>
      <c r="M38" s="28">
        <f t="shared" si="17"/>
        <v>-1.1499999999999986</v>
      </c>
      <c r="N38" s="28">
        <f t="shared" si="18"/>
        <v>2.2191389441356879</v>
      </c>
      <c r="O38" s="29">
        <f t="shared" si="19"/>
        <v>5.2306330544065061</v>
      </c>
      <c r="P38" s="24"/>
      <c r="Q38" s="30" t="s">
        <v>45</v>
      </c>
      <c r="R38" s="28">
        <v>20.116666666666664</v>
      </c>
      <c r="S38" s="28">
        <v>21.189999999999998</v>
      </c>
      <c r="T38" s="28">
        <f t="shared" si="20"/>
        <v>-1.0733333333333341</v>
      </c>
      <c r="U38" s="28">
        <f t="shared" si="21"/>
        <v>2.1042896964014339</v>
      </c>
      <c r="V38" s="29">
        <f t="shared" si="22"/>
        <v>2.8439047012348526</v>
      </c>
      <c r="Y38" s="30" t="s">
        <v>45</v>
      </c>
      <c r="Z38" s="28">
        <v>23.169999999999998</v>
      </c>
      <c r="AA38" s="28">
        <v>21.189999999999998</v>
      </c>
      <c r="AB38" s="28">
        <f t="shared" si="23"/>
        <v>1.9800000000000004</v>
      </c>
      <c r="AC38" s="28">
        <f t="shared" si="24"/>
        <v>0.25348986994750722</v>
      </c>
      <c r="AD38" s="23">
        <f t="shared" si="25"/>
        <v>0.6732389137093544</v>
      </c>
    </row>
    <row r="39" spans="3:30" ht="15.75" thickBot="1" x14ac:dyDescent="0.3">
      <c r="C39" s="26" t="s">
        <v>46</v>
      </c>
      <c r="D39" s="27">
        <v>20.953333333333333</v>
      </c>
      <c r="E39" s="27">
        <v>20.945</v>
      </c>
      <c r="F39" s="27">
        <f t="shared" si="14"/>
        <v>8.3333333333328596E-3</v>
      </c>
      <c r="G39" s="28">
        <f t="shared" si="15"/>
        <v>0.99424042381754774</v>
      </c>
      <c r="H39" s="29">
        <f t="shared" si="16"/>
        <v>10.903384888581837</v>
      </c>
      <c r="I39" s="24"/>
      <c r="J39" s="30" t="s">
        <v>46</v>
      </c>
      <c r="K39" s="28">
        <v>19.59333333333333</v>
      </c>
      <c r="L39" s="28">
        <v>20.945</v>
      </c>
      <c r="M39" s="28">
        <f t="shared" si="17"/>
        <v>-1.3516666666666701</v>
      </c>
      <c r="N39" s="28">
        <f t="shared" si="18"/>
        <v>2.552067816662722</v>
      </c>
      <c r="O39" s="29">
        <f t="shared" si="19"/>
        <v>6.0153647946195763</v>
      </c>
      <c r="P39" s="24"/>
      <c r="Q39" s="30" t="s">
        <v>46</v>
      </c>
      <c r="R39" s="28">
        <v>19.559999999999999</v>
      </c>
      <c r="S39" s="28">
        <v>20.945</v>
      </c>
      <c r="T39" s="28">
        <f t="shared" si="20"/>
        <v>-1.3850000000000016</v>
      </c>
      <c r="U39" s="28">
        <f t="shared" si="21"/>
        <v>2.6117195741778381</v>
      </c>
      <c r="V39" s="29">
        <f t="shared" si="22"/>
        <v>3.5296858545728038</v>
      </c>
      <c r="Y39" s="30" t="s">
        <v>46</v>
      </c>
      <c r="Z39" s="28">
        <v>22.846666666666664</v>
      </c>
      <c r="AA39" s="28">
        <v>20.945</v>
      </c>
      <c r="AB39" s="28">
        <f t="shared" si="23"/>
        <v>1.9016666666666637</v>
      </c>
      <c r="AC39" s="28">
        <f t="shared" si="24"/>
        <v>0.26763400404867371</v>
      </c>
      <c r="AD39" s="23">
        <f>AC39/AVERAGE(AC$27:AC$31)</f>
        <v>0.71080404986095158</v>
      </c>
    </row>
    <row r="40" spans="3:30" ht="15.75" thickBot="1" x14ac:dyDescent="0.3">
      <c r="C40" s="26" t="s">
        <v>47</v>
      </c>
      <c r="D40" s="27">
        <v>21.833333333333332</v>
      </c>
      <c r="E40" s="27">
        <v>21.476666666666667</v>
      </c>
      <c r="F40" s="27">
        <f t="shared" si="14"/>
        <v>0.35666666666666558</v>
      </c>
      <c r="G40" s="28">
        <f t="shared" si="15"/>
        <v>0.78096691343494373</v>
      </c>
      <c r="H40" s="29">
        <f t="shared" si="16"/>
        <v>8.5645107948171493</v>
      </c>
      <c r="I40" s="24"/>
      <c r="J40" s="30" t="s">
        <v>47</v>
      </c>
      <c r="K40" s="28">
        <v>20.284999999999997</v>
      </c>
      <c r="L40" s="28">
        <v>21.476666666666667</v>
      </c>
      <c r="M40" s="28">
        <f t="shared" si="17"/>
        <v>-1.19166666666667</v>
      </c>
      <c r="N40" s="28">
        <f t="shared" si="18"/>
        <v>2.2841646786215484</v>
      </c>
      <c r="O40" s="29">
        <f t="shared" si="19"/>
        <v>5.3839023019620145</v>
      </c>
      <c r="P40" s="24"/>
      <c r="Q40" s="30" t="s">
        <v>47</v>
      </c>
      <c r="R40" s="28">
        <v>20.709999999999997</v>
      </c>
      <c r="S40" s="28">
        <v>21.476666666666667</v>
      </c>
      <c r="T40" s="28">
        <f t="shared" si="20"/>
        <v>-0.76666666666666927</v>
      </c>
      <c r="U40" s="28">
        <f t="shared" si="21"/>
        <v>1.7013343219017145</v>
      </c>
      <c r="V40" s="29">
        <f t="shared" si="22"/>
        <v>2.2993187129617878</v>
      </c>
      <c r="Y40" s="30" t="s">
        <v>47</v>
      </c>
      <c r="Z40" s="28">
        <v>22.87</v>
      </c>
      <c r="AA40" s="28">
        <v>21.476666666666667</v>
      </c>
      <c r="AB40" s="28">
        <f t="shared" si="23"/>
        <v>1.3933333333333344</v>
      </c>
      <c r="AC40" s="28">
        <f t="shared" si="24"/>
        <v>0.38068421803306801</v>
      </c>
      <c r="AD40" s="23">
        <f t="shared" si="25"/>
        <v>1.0110519582812152</v>
      </c>
    </row>
    <row r="41" spans="3:30" ht="15.75" thickBot="1" x14ac:dyDescent="0.3">
      <c r="C41" s="31" t="s">
        <v>48</v>
      </c>
      <c r="D41" s="32">
        <v>21.73</v>
      </c>
      <c r="E41" s="32">
        <v>21.29</v>
      </c>
      <c r="F41" s="32">
        <f t="shared" si="14"/>
        <v>0.44000000000000128</v>
      </c>
      <c r="G41" s="33">
        <f t="shared" si="15"/>
        <v>0.73713460864554992</v>
      </c>
      <c r="H41" s="34">
        <f t="shared" si="16"/>
        <v>8.0838217399129686</v>
      </c>
      <c r="I41" s="24"/>
      <c r="J41" s="35" t="s">
        <v>48</v>
      </c>
      <c r="K41" s="33">
        <v>20.043333333333333</v>
      </c>
      <c r="L41" s="33">
        <v>21.29</v>
      </c>
      <c r="M41" s="33">
        <f t="shared" si="17"/>
        <v>-1.2466666666666661</v>
      </c>
      <c r="N41" s="33">
        <f t="shared" si="18"/>
        <v>2.3729252698169732</v>
      </c>
      <c r="O41" s="34">
        <f t="shared" si="19"/>
        <v>5.5931159176584746</v>
      </c>
      <c r="P41" s="24"/>
      <c r="Q41" s="35" t="s">
        <v>48</v>
      </c>
      <c r="R41" s="33">
        <v>20.560000000000002</v>
      </c>
      <c r="S41" s="33">
        <v>21.29</v>
      </c>
      <c r="T41" s="33">
        <f t="shared" si="20"/>
        <v>-0.72999999999999687</v>
      </c>
      <c r="U41" s="33">
        <f t="shared" si="21"/>
        <v>1.6586390916288798</v>
      </c>
      <c r="V41" s="34">
        <f t="shared" si="22"/>
        <v>2.2416169781194499</v>
      </c>
      <c r="Y41" s="35" t="s">
        <v>48</v>
      </c>
      <c r="Z41" s="33">
        <v>22.545000000000002</v>
      </c>
      <c r="AA41" s="33">
        <v>21.29</v>
      </c>
      <c r="AB41" s="33">
        <f t="shared" si="23"/>
        <v>1.2550000000000026</v>
      </c>
      <c r="AC41" s="33">
        <f t="shared" si="24"/>
        <v>0.41899356733397358</v>
      </c>
      <c r="AD41" s="23">
        <f t="shared" si="25"/>
        <v>1.1127970288577822</v>
      </c>
    </row>
    <row r="42" spans="3:30" ht="15.75" thickBot="1" x14ac:dyDescent="0.3">
      <c r="C42" s="20" t="s">
        <v>49</v>
      </c>
      <c r="D42" s="21">
        <v>21.9587833752778</v>
      </c>
      <c r="E42" s="21">
        <v>21.086390897007199</v>
      </c>
      <c r="F42" s="21">
        <f t="shared" si="14"/>
        <v>0.8723924782706014</v>
      </c>
      <c r="G42" s="22">
        <f t="shared" si="15"/>
        <v>0.54624024729442444</v>
      </c>
      <c r="H42" s="23">
        <f t="shared" si="16"/>
        <v>5.9903696482352942</v>
      </c>
      <c r="I42" s="24"/>
      <c r="J42" s="25" t="s">
        <v>49</v>
      </c>
      <c r="K42" s="22">
        <v>19.954944872954666</v>
      </c>
      <c r="L42" s="22">
        <v>21.086390897007199</v>
      </c>
      <c r="M42" s="22">
        <f t="shared" si="17"/>
        <v>-1.1314460240525328</v>
      </c>
      <c r="N42" s="22">
        <f t="shared" si="18"/>
        <v>2.1907821397956355</v>
      </c>
      <c r="O42" s="23">
        <f t="shared" si="19"/>
        <v>5.1637945004302539</v>
      </c>
      <c r="P42" s="24"/>
      <c r="Q42" s="25" t="s">
        <v>49</v>
      </c>
      <c r="R42" s="22">
        <v>20.191964845378731</v>
      </c>
      <c r="S42" s="22">
        <v>21.086390897007199</v>
      </c>
      <c r="T42" s="22">
        <f t="shared" si="20"/>
        <v>-0.89442605162846789</v>
      </c>
      <c r="U42" s="22">
        <f t="shared" si="21"/>
        <v>1.8588702224723279</v>
      </c>
      <c r="V42" s="23">
        <f>U42/AVERAGE(U$27:U$31)</f>
        <v>2.5122252766408253</v>
      </c>
      <c r="Y42" s="25" t="s">
        <v>49</v>
      </c>
      <c r="Z42" s="22">
        <v>23.58</v>
      </c>
      <c r="AA42" s="22">
        <v>21.086390897007199</v>
      </c>
      <c r="AB42" s="22">
        <f t="shared" si="23"/>
        <v>2.4936091029927994</v>
      </c>
      <c r="AC42" s="22">
        <f t="shared" si="24"/>
        <v>0.17756152344616269</v>
      </c>
      <c r="AD42" s="23">
        <f t="shared" si="25"/>
        <v>0.47158226554073862</v>
      </c>
    </row>
    <row r="43" spans="3:30" ht="15.75" thickBot="1" x14ac:dyDescent="0.3">
      <c r="C43" s="26" t="s">
        <v>50</v>
      </c>
      <c r="D43" s="27">
        <v>21.561033673738866</v>
      </c>
      <c r="E43" s="27">
        <v>20.848814262366702</v>
      </c>
      <c r="F43" s="27">
        <f t="shared" si="14"/>
        <v>0.71221941137216405</v>
      </c>
      <c r="G43" s="28">
        <f t="shared" si="15"/>
        <v>0.6103804199511953</v>
      </c>
      <c r="H43" s="29">
        <f t="shared" si="16"/>
        <v>6.6937659018412541</v>
      </c>
      <c r="I43" s="24"/>
      <c r="J43" s="30" t="s">
        <v>50</v>
      </c>
      <c r="K43" s="28">
        <v>19.678864586887268</v>
      </c>
      <c r="L43" s="28">
        <v>20.848814262366702</v>
      </c>
      <c r="M43" s="28">
        <f t="shared" si="17"/>
        <v>-1.1699496754794332</v>
      </c>
      <c r="N43" s="28">
        <f t="shared" si="18"/>
        <v>2.2500384814924108</v>
      </c>
      <c r="O43" s="29">
        <f t="shared" si="19"/>
        <v>5.3034649705382346</v>
      </c>
      <c r="P43" s="24"/>
      <c r="Q43" s="30" t="s">
        <v>50</v>
      </c>
      <c r="R43" s="28">
        <v>19.636457563691334</v>
      </c>
      <c r="S43" s="28">
        <v>20.848814262366702</v>
      </c>
      <c r="T43" s="28">
        <f t="shared" si="20"/>
        <v>-1.212356698675368</v>
      </c>
      <c r="U43" s="28">
        <f t="shared" si="21"/>
        <v>2.3171584466725537</v>
      </c>
      <c r="V43" s="29">
        <f t="shared" si="22"/>
        <v>3.1315924852302262</v>
      </c>
      <c r="Y43" s="30" t="s">
        <v>50</v>
      </c>
      <c r="Z43" s="28">
        <v>23.543333333333333</v>
      </c>
      <c r="AA43" s="28">
        <v>20.848814262366702</v>
      </c>
      <c r="AB43" s="28">
        <f t="shared" si="23"/>
        <v>2.6945190709666313</v>
      </c>
      <c r="AC43" s="28">
        <f t="shared" si="24"/>
        <v>0.15447881728345716</v>
      </c>
      <c r="AD43" s="23">
        <f t="shared" si="25"/>
        <v>0.41027734623303547</v>
      </c>
    </row>
    <row r="44" spans="3:30" ht="15.75" thickBot="1" x14ac:dyDescent="0.3">
      <c r="C44" s="26" t="s">
        <v>51</v>
      </c>
      <c r="D44" s="27">
        <v>21.412786611200669</v>
      </c>
      <c r="E44" s="27">
        <v>21.359880246943689</v>
      </c>
      <c r="F44" s="27">
        <f t="shared" si="14"/>
        <v>5.2906364256980254E-2</v>
      </c>
      <c r="G44" s="28">
        <f t="shared" si="15"/>
        <v>0.96399237204585275</v>
      </c>
      <c r="H44" s="29">
        <f t="shared" si="16"/>
        <v>10.571668190391076</v>
      </c>
      <c r="I44" s="24"/>
      <c r="J44" s="30" t="s">
        <v>51</v>
      </c>
      <c r="K44" s="28">
        <v>19.843690895824931</v>
      </c>
      <c r="L44" s="28">
        <v>21.359880246943689</v>
      </c>
      <c r="M44" s="28">
        <f t="shared" si="17"/>
        <v>-1.5161893511187579</v>
      </c>
      <c r="N44" s="28">
        <f t="shared" si="18"/>
        <v>2.8603453632516151</v>
      </c>
      <c r="O44" s="29">
        <f t="shared" si="19"/>
        <v>6.7419919981033312</v>
      </c>
      <c r="P44" s="24"/>
      <c r="Q44" s="30" t="s">
        <v>51</v>
      </c>
      <c r="R44" s="28">
        <v>19.896675565769836</v>
      </c>
      <c r="S44" s="28">
        <v>21.359880246943689</v>
      </c>
      <c r="T44" s="28">
        <f t="shared" si="20"/>
        <v>-1.4632046811738526</v>
      </c>
      <c r="U44" s="28">
        <f t="shared" si="21"/>
        <v>2.757201453895131</v>
      </c>
      <c r="V44" s="29">
        <f t="shared" si="22"/>
        <v>3.7263016543745269</v>
      </c>
      <c r="Y44" s="30" t="s">
        <v>51</v>
      </c>
      <c r="Z44" s="28">
        <v>23.533333333333331</v>
      </c>
      <c r="AA44" s="28">
        <v>21.359880246943689</v>
      </c>
      <c r="AB44" s="28">
        <f t="shared" si="23"/>
        <v>2.1734530863896424</v>
      </c>
      <c r="AC44" s="28">
        <f t="shared" si="24"/>
        <v>0.22167944569364867</v>
      </c>
      <c r="AD44" s="23">
        <f>AC44/AVERAGE(AC$27:AC$31)</f>
        <v>0.58875421428631136</v>
      </c>
    </row>
    <row r="45" spans="3:30" ht="15.75" thickBot="1" x14ac:dyDescent="0.3">
      <c r="C45" s="26" t="s">
        <v>52</v>
      </c>
      <c r="D45" s="27">
        <v>21.759422826777797</v>
      </c>
      <c r="E45" s="27">
        <v>21.361539485973399</v>
      </c>
      <c r="F45" s="27">
        <f t="shared" si="14"/>
        <v>0.39788334080439824</v>
      </c>
      <c r="G45" s="28">
        <f t="shared" si="15"/>
        <v>0.75897099591275929</v>
      </c>
      <c r="H45" s="29">
        <f t="shared" si="16"/>
        <v>8.3232915193012609</v>
      </c>
      <c r="I45" s="24"/>
      <c r="J45" s="30" t="s">
        <v>52</v>
      </c>
      <c r="K45" s="28">
        <v>19.718216406169166</v>
      </c>
      <c r="L45" s="28">
        <v>21.361539485973399</v>
      </c>
      <c r="M45" s="28">
        <f t="shared" si="17"/>
        <v>-1.6433230798042331</v>
      </c>
      <c r="N45" s="28">
        <f t="shared" si="18"/>
        <v>3.123845451851528</v>
      </c>
      <c r="O45" s="29">
        <f t="shared" si="19"/>
        <v>7.3630762600473512</v>
      </c>
      <c r="P45" s="24"/>
      <c r="Q45" s="30" t="s">
        <v>52</v>
      </c>
      <c r="R45" s="28">
        <v>20.620130867812964</v>
      </c>
      <c r="S45" s="28">
        <v>21.361539485973399</v>
      </c>
      <c r="T45" s="28">
        <f t="shared" si="20"/>
        <v>-0.74140861816043468</v>
      </c>
      <c r="U45" s="28">
        <f t="shared" si="21"/>
        <v>1.6718073610148523</v>
      </c>
      <c r="V45" s="29">
        <f t="shared" si="22"/>
        <v>2.2594136262130733</v>
      </c>
      <c r="Y45" s="30" t="s">
        <v>52</v>
      </c>
      <c r="Z45" s="28">
        <v>23.330000000000002</v>
      </c>
      <c r="AA45" s="28">
        <v>21.361539485973399</v>
      </c>
      <c r="AB45" s="28">
        <f t="shared" si="23"/>
        <v>1.9684605140266029</v>
      </c>
      <c r="AC45" s="28">
        <f t="shared" si="24"/>
        <v>0.25552555485419953</v>
      </c>
      <c r="AD45" s="23">
        <f t="shared" si="25"/>
        <v>0.67864545044993452</v>
      </c>
    </row>
    <row r="46" spans="3:30" ht="15.75" thickBot="1" x14ac:dyDescent="0.3">
      <c r="C46" s="31" t="s">
        <v>53</v>
      </c>
      <c r="D46" s="32">
        <v>21.753549119303329</v>
      </c>
      <c r="E46" s="32">
        <v>21.140798671739631</v>
      </c>
      <c r="F46" s="32">
        <f t="shared" si="14"/>
        <v>0.61275044756369823</v>
      </c>
      <c r="G46" s="33">
        <f t="shared" si="15"/>
        <v>0.65394878230134246</v>
      </c>
      <c r="H46" s="34">
        <f t="shared" si="16"/>
        <v>7.1715604194337388</v>
      </c>
      <c r="I46" s="24"/>
      <c r="J46" s="35" t="s">
        <v>53</v>
      </c>
      <c r="K46" s="33">
        <v>19.615768169666634</v>
      </c>
      <c r="L46" s="33">
        <v>21.140798671739631</v>
      </c>
      <c r="M46" s="33">
        <f t="shared" si="17"/>
        <v>-1.5250305020729975</v>
      </c>
      <c r="N46" s="33">
        <f t="shared" si="18"/>
        <v>2.8779280057580303</v>
      </c>
      <c r="O46" s="34">
        <f t="shared" si="19"/>
        <v>6.7834352575805728</v>
      </c>
      <c r="P46" s="24"/>
      <c r="Q46" s="35" t="s">
        <v>53</v>
      </c>
      <c r="R46" s="33">
        <v>20.67942484493247</v>
      </c>
      <c r="S46" s="33">
        <v>21.140798671739631</v>
      </c>
      <c r="T46" s="33">
        <f t="shared" si="20"/>
        <v>-0.46137382680716144</v>
      </c>
      <c r="U46" s="33">
        <f t="shared" si="21"/>
        <v>1.3768523212119808</v>
      </c>
      <c r="V46" s="34">
        <f t="shared" si="22"/>
        <v>1.8607878924166383</v>
      </c>
      <c r="Y46" s="35" t="s">
        <v>53</v>
      </c>
      <c r="Z46" s="33">
        <v>23.203333333333333</v>
      </c>
      <c r="AA46" s="33">
        <v>21.140798671739631</v>
      </c>
      <c r="AB46" s="33">
        <f t="shared" si="23"/>
        <v>2.0625346615937019</v>
      </c>
      <c r="AC46" s="33">
        <f t="shared" si="24"/>
        <v>0.23939506849875625</v>
      </c>
      <c r="AD46" s="23">
        <f t="shared" si="25"/>
        <v>0.63580479920895583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NormFinder and NF calculation</vt:lpstr>
      <vt:lpstr>Diff exp of target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2015-06-05T18:17:20Z</dcterms:created>
  <dcterms:modified xsi:type="dcterms:W3CDTF">2020-07-07T08:04:56Z</dcterms:modified>
</cp:coreProperties>
</file>