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mc:AlternateContent xmlns:mc="http://schemas.openxmlformats.org/markup-compatibility/2006">
    <mc:Choice Requires="x15">
      <x15ac:absPath xmlns:x15ac="http://schemas.microsoft.com/office/spreadsheetml/2010/11/ac" url="/Users/davidtourigny/Dropbox/projects/ssa-fba/paper/"/>
    </mc:Choice>
  </mc:AlternateContent>
  <xr:revisionPtr revIDLastSave="0" documentId="13_ncr:1_{81BB94C9-6EC8-0D4E-8DBB-C3DD0BCEAAE9}" xr6:coauthVersionLast="36" xr6:coauthVersionMax="46" xr10:uidLastSave="{00000000-0000-0000-0000-000000000000}"/>
  <bookViews>
    <workbookView xWindow="0" yWindow="460" windowWidth="28800" windowHeight="15840" tabRatio="651" activeTab="4" xr2:uid="{00000000-000D-0000-FFFF-FFFF00000000}"/>
  </bookViews>
  <sheets>
    <sheet name="Table of contents" sheetId="7" r:id="rId1"/>
    <sheet name="Table S1a. Submodels" sheetId="1" r:id="rId2"/>
    <sheet name="Table S1b. Compartments" sheetId="2" r:id="rId3"/>
    <sheet name="Table S1c. Species" sheetId="3" r:id="rId4"/>
    <sheet name="Table S1d. Reactions" sheetId="4" r:id="rId5"/>
    <sheet name="Table S1e. Parameters" sheetId="5" r:id="rId6"/>
    <sheet name="Table S1f. References" sheetId="6" r:id="rId7"/>
  </sheets>
  <definedNames>
    <definedName name="_xlnm._FilterDatabase" localSheetId="1" hidden="1">'Table S1a. Submodels'!$A$1:$C$7</definedName>
    <definedName name="_xlnm._FilterDatabase" localSheetId="2" hidden="1">'Table S1b. Compartments'!$A$1:$D$3</definedName>
    <definedName name="_xlnm._FilterDatabase" localSheetId="3" hidden="1">'Table S1c. Species'!$A$2:$W$296</definedName>
    <definedName name="_xlnm._FilterDatabase" localSheetId="4" hidden="1">'Table S1d. Reactions'!$A$2:$O$508</definedName>
    <definedName name="_xlnm._FilterDatabase" localSheetId="5" hidden="1">'Table S1e. Parameters'!$A$1:$D$6</definedName>
    <definedName name="_xlnm._FilterDatabase" localSheetId="6" hidden="1">'Table S1f. References'!$A$2:$F$21</definedName>
  </definedNames>
  <calcPr calcId="181029"/>
</workbook>
</file>

<file path=xl/calcChain.xml><?xml version="1.0" encoding="utf-8"?>
<calcChain xmlns="http://schemas.openxmlformats.org/spreadsheetml/2006/main">
  <c r="H508" i="4" l="1"/>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29" i="4"/>
  <c r="H28" i="4"/>
  <c r="H27" i="4"/>
  <c r="H26" i="4"/>
  <c r="H25" i="4"/>
  <c r="H24" i="4"/>
  <c r="H23" i="4"/>
  <c r="H22" i="4"/>
  <c r="H21" i="4"/>
  <c r="H20" i="4"/>
  <c r="H19" i="4"/>
  <c r="H18" i="4"/>
  <c r="H17" i="4"/>
  <c r="H16" i="4"/>
  <c r="H15" i="4"/>
  <c r="H14" i="4"/>
  <c r="H13" i="4"/>
  <c r="H12" i="4"/>
  <c r="H11" i="4"/>
  <c r="H10" i="4"/>
  <c r="H9" i="4"/>
  <c r="H8" i="4"/>
  <c r="H7" i="4"/>
  <c r="H6" i="4"/>
  <c r="H5" i="4"/>
  <c r="H4" i="4"/>
  <c r="H3" i="4"/>
  <c r="G29" i="4" l="1"/>
  <c r="G28" i="4"/>
  <c r="G27" i="4"/>
  <c r="G26" i="4"/>
  <c r="G25" i="4"/>
  <c r="G22" i="4"/>
  <c r="G21" i="4"/>
  <c r="G20" i="4"/>
  <c r="G19" i="4"/>
  <c r="G18" i="4"/>
  <c r="G16" i="4"/>
  <c r="G15" i="4"/>
  <c r="G14" i="4"/>
  <c r="G12" i="4"/>
  <c r="G10" i="4"/>
  <c r="G9" i="4"/>
  <c r="G8" i="4"/>
  <c r="G7" i="4"/>
  <c r="G6" i="4"/>
  <c r="G5" i="4"/>
  <c r="G4" i="4"/>
  <c r="G3" i="4"/>
  <c r="H231" i="4"/>
  <c r="H229" i="4"/>
  <c r="H227" i="4"/>
  <c r="H225" i="4"/>
  <c r="H223" i="4"/>
  <c r="H221" i="4"/>
  <c r="H165" i="4"/>
  <c r="H163" i="4"/>
  <c r="H161" i="4"/>
  <c r="H159" i="4"/>
  <c r="H157" i="4"/>
  <c r="H155" i="4"/>
  <c r="H153" i="4"/>
  <c r="H149" i="4"/>
  <c r="H146" i="4"/>
  <c r="H144" i="4"/>
  <c r="H141" i="4"/>
  <c r="H136" i="4"/>
  <c r="H134" i="4"/>
  <c r="H132" i="4"/>
  <c r="H130" i="4"/>
  <c r="H128" i="4"/>
  <c r="H126" i="4"/>
  <c r="H124" i="4"/>
  <c r="H122" i="4"/>
  <c r="H120" i="4"/>
  <c r="H117" i="4"/>
  <c r="H232" i="4"/>
  <c r="H230" i="4"/>
  <c r="H228" i="4"/>
  <c r="H226" i="4"/>
  <c r="H224" i="4"/>
  <c r="H138" i="4"/>
  <c r="H222" i="4"/>
  <c r="H219" i="4"/>
  <c r="H220" i="4"/>
  <c r="H218" i="4"/>
  <c r="H191" i="4"/>
  <c r="H190" i="4"/>
  <c r="H189" i="4"/>
  <c r="H188" i="4"/>
  <c r="H187" i="4"/>
  <c r="H186" i="4"/>
  <c r="H185" i="4"/>
  <c r="H183" i="4"/>
  <c r="H182" i="4"/>
  <c r="H181" i="4"/>
  <c r="H180" i="4"/>
  <c r="H179" i="4"/>
  <c r="H178" i="4"/>
  <c r="H177" i="4"/>
  <c r="H176" i="4"/>
  <c r="H174" i="4"/>
  <c r="H173" i="4"/>
  <c r="H172" i="4"/>
  <c r="H171" i="4"/>
  <c r="H170" i="4"/>
  <c r="H169" i="4"/>
  <c r="H168" i="4"/>
  <c r="H167" i="4"/>
  <c r="H166" i="4"/>
  <c r="H197" i="4"/>
  <c r="H196" i="4"/>
  <c r="H195" i="4"/>
  <c r="H194" i="4"/>
  <c r="H193" i="4"/>
  <c r="H192" i="4"/>
  <c r="H184" i="4"/>
  <c r="H175" i="4"/>
  <c r="H209" i="4"/>
  <c r="H208" i="4"/>
  <c r="H207" i="4"/>
  <c r="H206" i="4"/>
  <c r="H205" i="4"/>
  <c r="H204" i="4"/>
  <c r="H203" i="4"/>
  <c r="H202" i="4"/>
  <c r="H201" i="4"/>
  <c r="H200" i="4"/>
  <c r="H199" i="4"/>
  <c r="H198" i="4"/>
  <c r="H217" i="4"/>
  <c r="H216" i="4"/>
  <c r="H215" i="4"/>
  <c r="H214" i="4"/>
  <c r="H213" i="4"/>
  <c r="H212" i="4"/>
  <c r="H211" i="4"/>
  <c r="H210" i="4"/>
  <c r="H164" i="4"/>
  <c r="H162" i="4"/>
  <c r="H160" i="4"/>
  <c r="H158" i="4"/>
  <c r="H156" i="4"/>
  <c r="H154" i="4"/>
  <c r="H152" i="4"/>
  <c r="H151" i="4"/>
  <c r="H150" i="4"/>
  <c r="H148" i="4"/>
  <c r="H147" i="4"/>
  <c r="H145" i="4"/>
  <c r="H143" i="4"/>
  <c r="H142" i="4"/>
  <c r="H140" i="4"/>
  <c r="H139" i="4"/>
  <c r="H137" i="4"/>
  <c r="H135" i="4"/>
  <c r="H133" i="4"/>
  <c r="H131" i="4"/>
  <c r="H129" i="4"/>
  <c r="H127" i="4"/>
  <c r="H125" i="4"/>
  <c r="H123" i="4"/>
  <c r="H121" i="4"/>
  <c r="H119" i="4"/>
  <c r="H118" i="4"/>
  <c r="H116" i="4"/>
  <c r="H233" i="4"/>
  <c r="H324" i="4"/>
  <c r="H323" i="4"/>
  <c r="H322" i="4"/>
  <c r="H321" i="4"/>
  <c r="H245" i="4"/>
  <c r="H320" i="4"/>
  <c r="H319" i="4"/>
  <c r="H318" i="4"/>
  <c r="H317" i="4"/>
  <c r="H291" i="4"/>
  <c r="H290" i="4"/>
  <c r="H289" i="4"/>
  <c r="H288" i="4"/>
  <c r="H287" i="4"/>
  <c r="H286" i="4"/>
  <c r="H285" i="4"/>
  <c r="H283" i="4"/>
  <c r="H282" i="4"/>
  <c r="H281" i="4"/>
  <c r="H280" i="4"/>
  <c r="H279" i="4"/>
  <c r="H278" i="4"/>
  <c r="H277" i="4"/>
  <c r="H276" i="4"/>
  <c r="H274" i="4"/>
  <c r="H273" i="4"/>
  <c r="H272" i="4"/>
  <c r="H271" i="4"/>
  <c r="H270" i="4"/>
  <c r="H269" i="4"/>
  <c r="H268" i="4"/>
  <c r="H267" i="4"/>
  <c r="H266" i="4"/>
  <c r="H296" i="4"/>
  <c r="H295" i="4"/>
  <c r="H294" i="4"/>
  <c r="H293" i="4"/>
  <c r="H292" i="4"/>
  <c r="H284" i="4"/>
  <c r="H275" i="4"/>
  <c r="H265" i="4"/>
  <c r="H309" i="4"/>
  <c r="H308" i="4"/>
  <c r="H306" i="4"/>
  <c r="H305" i="4"/>
  <c r="H304" i="4"/>
  <c r="H303" i="4"/>
  <c r="H302" i="4"/>
  <c r="H301" i="4"/>
  <c r="H300" i="4"/>
  <c r="H299" i="4"/>
  <c r="H298" i="4"/>
  <c r="H297" i="4"/>
  <c r="H316" i="4"/>
  <c r="H315" i="4"/>
  <c r="H314" i="4"/>
  <c r="H313" i="4"/>
  <c r="H312" i="4"/>
  <c r="H311" i="4"/>
  <c r="H310" i="4"/>
  <c r="H307" i="4"/>
  <c r="H263" i="4"/>
  <c r="H262" i="4"/>
  <c r="H264" i="4"/>
  <c r="H261" i="4"/>
  <c r="H260" i="4"/>
  <c r="H259" i="4"/>
  <c r="H258" i="4"/>
  <c r="H257" i="4"/>
  <c r="H256" i="4"/>
  <c r="H255" i="4"/>
  <c r="H254" i="4"/>
  <c r="H253" i="4"/>
  <c r="H252" i="4"/>
  <c r="H251" i="4"/>
  <c r="H250" i="4"/>
  <c r="H249" i="4"/>
  <c r="H248" i="4"/>
  <c r="H247" i="4"/>
  <c r="H246" i="4"/>
  <c r="H244" i="4"/>
  <c r="H243" i="4"/>
  <c r="H242" i="4"/>
  <c r="H241" i="4"/>
  <c r="H240" i="4"/>
  <c r="H239" i="4"/>
  <c r="H238" i="4"/>
  <c r="H237" i="4"/>
  <c r="H236" i="4"/>
  <c r="H235" i="4"/>
  <c r="H234" i="4"/>
  <c r="H325" i="4"/>
  <c r="J508" i="4"/>
  <c r="J507" i="4"/>
  <c r="J506" i="4"/>
  <c r="J505" i="4"/>
  <c r="J504" i="4"/>
  <c r="J431" i="4"/>
  <c r="J503" i="4"/>
  <c r="J502" i="4"/>
  <c r="J501" i="4"/>
  <c r="J500" i="4"/>
  <c r="J474" i="4"/>
  <c r="J473" i="4"/>
  <c r="J472" i="4"/>
  <c r="J471" i="4"/>
  <c r="J470" i="4"/>
  <c r="J469" i="4"/>
  <c r="J468" i="4"/>
  <c r="J466" i="4"/>
  <c r="J465" i="4"/>
  <c r="J464" i="4"/>
  <c r="J463" i="4"/>
  <c r="J462" i="4"/>
  <c r="J461" i="4"/>
  <c r="J460" i="4"/>
  <c r="J459" i="4"/>
  <c r="J457" i="4"/>
  <c r="J456" i="4"/>
  <c r="J455" i="4"/>
  <c r="J454" i="4"/>
  <c r="J453" i="4"/>
  <c r="J452" i="4"/>
  <c r="J451" i="4"/>
  <c r="J450" i="4"/>
  <c r="J449" i="4"/>
  <c r="J479" i="4"/>
  <c r="J478" i="4"/>
  <c r="J477" i="4"/>
  <c r="J476" i="4"/>
  <c r="J475" i="4"/>
  <c r="J467" i="4"/>
  <c r="J458" i="4"/>
  <c r="J448" i="4"/>
  <c r="J492" i="4"/>
  <c r="J491" i="4"/>
  <c r="J489" i="4"/>
  <c r="J488" i="4"/>
  <c r="J487" i="4"/>
  <c r="J486" i="4"/>
  <c r="J485" i="4"/>
  <c r="J484" i="4"/>
  <c r="J483" i="4"/>
  <c r="J482" i="4"/>
  <c r="J481" i="4"/>
  <c r="J480" i="4"/>
  <c r="J499" i="4"/>
  <c r="J498" i="4"/>
  <c r="J497" i="4"/>
  <c r="J496" i="4"/>
  <c r="J495" i="4"/>
  <c r="J494" i="4"/>
  <c r="J493" i="4"/>
  <c r="J490" i="4"/>
  <c r="J447" i="4"/>
  <c r="J446" i="4"/>
  <c r="J445" i="4"/>
  <c r="J444" i="4"/>
  <c r="J443" i="4"/>
  <c r="J442" i="4"/>
  <c r="J441" i="4"/>
  <c r="J440" i="4"/>
  <c r="J439" i="4"/>
  <c r="J438" i="4"/>
  <c r="J437" i="4"/>
  <c r="J436" i="4"/>
  <c r="J435" i="4"/>
  <c r="J434" i="4"/>
  <c r="J433" i="4"/>
  <c r="J432" i="4"/>
  <c r="J430" i="4"/>
  <c r="J429" i="4"/>
  <c r="J428" i="4"/>
  <c r="J427" i="4"/>
  <c r="J426" i="4"/>
  <c r="J425" i="4"/>
  <c r="J424" i="4"/>
  <c r="J423" i="4"/>
  <c r="J422" i="4"/>
  <c r="J421" i="4"/>
  <c r="J420" i="4"/>
  <c r="J419" i="4"/>
  <c r="J418" i="4"/>
  <c r="J417" i="4"/>
  <c r="J416" i="4"/>
  <c r="J415" i="4"/>
  <c r="J414" i="4"/>
  <c r="J338" i="4"/>
  <c r="J413" i="4"/>
  <c r="J412" i="4"/>
  <c r="J411" i="4"/>
  <c r="J410" i="4"/>
  <c r="J384" i="4"/>
  <c r="J383" i="4"/>
  <c r="J382" i="4"/>
  <c r="J381" i="4"/>
  <c r="J380" i="4"/>
  <c r="J379" i="4"/>
  <c r="J378" i="4"/>
  <c r="J376" i="4"/>
  <c r="J375" i="4"/>
  <c r="J374" i="4"/>
  <c r="J373" i="4"/>
  <c r="J372" i="4"/>
  <c r="J371" i="4"/>
  <c r="J370" i="4"/>
  <c r="J369" i="4"/>
  <c r="J367" i="4"/>
  <c r="J366" i="4"/>
  <c r="J365" i="4"/>
  <c r="J364" i="4"/>
  <c r="J363" i="4"/>
  <c r="J362" i="4"/>
  <c r="J361" i="4"/>
  <c r="J360" i="4"/>
  <c r="J359" i="4"/>
  <c r="J389" i="4"/>
  <c r="J388" i="4"/>
  <c r="J387" i="4"/>
  <c r="J386" i="4"/>
  <c r="J385" i="4"/>
  <c r="J377" i="4"/>
  <c r="J368" i="4"/>
  <c r="J358" i="4"/>
  <c r="J402" i="4"/>
  <c r="J401" i="4"/>
  <c r="J399" i="4"/>
  <c r="J398" i="4"/>
  <c r="J397" i="4"/>
  <c r="J396" i="4"/>
  <c r="J395" i="4"/>
  <c r="J394" i="4"/>
  <c r="J393" i="4"/>
  <c r="J392" i="4"/>
  <c r="J391" i="4"/>
  <c r="J390" i="4"/>
  <c r="J409" i="4"/>
  <c r="J408" i="4"/>
  <c r="J407" i="4"/>
  <c r="J406" i="4"/>
  <c r="J405" i="4"/>
  <c r="J404" i="4"/>
  <c r="J403" i="4"/>
  <c r="J400" i="4"/>
  <c r="J356" i="4"/>
  <c r="J355" i="4"/>
  <c r="J357" i="4"/>
  <c r="J354" i="4"/>
  <c r="J353" i="4"/>
  <c r="J352" i="4"/>
  <c r="J351" i="4"/>
  <c r="J350" i="4"/>
  <c r="J349" i="4"/>
  <c r="J348" i="4"/>
  <c r="J347" i="4"/>
  <c r="J346" i="4"/>
  <c r="J345" i="4"/>
  <c r="J344" i="4"/>
  <c r="J343" i="4"/>
  <c r="J342" i="4"/>
  <c r="J341" i="4"/>
  <c r="J340" i="4"/>
  <c r="J339" i="4"/>
  <c r="J337" i="4"/>
  <c r="J336" i="4"/>
  <c r="J335" i="4"/>
  <c r="J334" i="4"/>
  <c r="J333" i="4"/>
  <c r="J332" i="4"/>
  <c r="J331" i="4"/>
  <c r="J330" i="4"/>
  <c r="J329" i="4"/>
  <c r="J328" i="4"/>
  <c r="J327" i="4"/>
  <c r="J326" i="4"/>
  <c r="O29" i="3"/>
  <c r="J231" i="4" s="1"/>
  <c r="O28" i="3"/>
  <c r="J229" i="4" s="1"/>
  <c r="O27" i="3"/>
  <c r="J227" i="4" s="1"/>
  <c r="O26" i="3"/>
  <c r="J225" i="4" s="1"/>
  <c r="O25" i="3"/>
  <c r="J223" i="4" s="1"/>
  <c r="O24" i="3"/>
  <c r="J221" i="4" s="1"/>
  <c r="O23" i="3"/>
  <c r="J165" i="4" s="1"/>
  <c r="O22" i="3"/>
  <c r="J163" i="4" s="1"/>
  <c r="O21" i="3"/>
  <c r="J161" i="4" s="1"/>
  <c r="O20" i="3"/>
  <c r="J159" i="4" s="1"/>
  <c r="O19" i="3"/>
  <c r="J157" i="4" s="1"/>
  <c r="O18" i="3"/>
  <c r="J155" i="4" s="1"/>
  <c r="O17" i="3"/>
  <c r="J153" i="4" s="1"/>
  <c r="O16" i="3"/>
  <c r="J149" i="4" s="1"/>
  <c r="O15" i="3"/>
  <c r="J146" i="4" s="1"/>
  <c r="O14" i="3"/>
  <c r="J144" i="4" s="1"/>
  <c r="O13" i="3"/>
  <c r="J141" i="4" s="1"/>
  <c r="O12" i="3"/>
  <c r="J136" i="4" s="1"/>
  <c r="O11" i="3"/>
  <c r="J134" i="4" s="1"/>
  <c r="O10" i="3"/>
  <c r="J132" i="4" s="1"/>
  <c r="O9" i="3"/>
  <c r="J130" i="4" s="1"/>
  <c r="O8" i="3"/>
  <c r="J128" i="4" s="1"/>
  <c r="O7" i="3"/>
  <c r="J126" i="4" s="1"/>
  <c r="O6" i="3"/>
  <c r="J124" i="4" s="1"/>
  <c r="O5" i="3"/>
  <c r="J122" i="4" s="1"/>
  <c r="O4" i="3"/>
  <c r="J120" i="4" s="1"/>
  <c r="O3" i="3"/>
  <c r="J117" i="4" s="1"/>
  <c r="O202" i="3"/>
  <c r="J232" i="4" s="1"/>
  <c r="O201" i="3"/>
  <c r="J230" i="4" s="1"/>
  <c r="O200" i="3"/>
  <c r="J228" i="4" s="1"/>
  <c r="O199" i="3"/>
  <c r="J226" i="4" s="1"/>
  <c r="O198" i="3"/>
  <c r="J224" i="4" s="1"/>
  <c r="O125" i="3"/>
  <c r="J138" i="4" s="1"/>
  <c r="O197" i="3"/>
  <c r="J222" i="4" s="1"/>
  <c r="O195" i="3"/>
  <c r="J219" i="4" s="1"/>
  <c r="O196" i="3"/>
  <c r="J220" i="4" s="1"/>
  <c r="O194" i="3"/>
  <c r="J218" i="4" s="1"/>
  <c r="O167" i="3"/>
  <c r="J191" i="4" s="1"/>
  <c r="O166" i="3"/>
  <c r="J190" i="4" s="1"/>
  <c r="O165" i="3"/>
  <c r="J189" i="4" s="1"/>
  <c r="O164" i="3"/>
  <c r="J188" i="4" s="1"/>
  <c r="O163" i="3"/>
  <c r="J187" i="4" s="1"/>
  <c r="O162" i="3"/>
  <c r="J186" i="4" s="1"/>
  <c r="O161" i="3"/>
  <c r="J185" i="4" s="1"/>
  <c r="O159" i="3"/>
  <c r="J183" i="4" s="1"/>
  <c r="O158" i="3"/>
  <c r="J182" i="4" s="1"/>
  <c r="O157" i="3"/>
  <c r="J181" i="4" s="1"/>
  <c r="I157" i="3"/>
  <c r="O156" i="3"/>
  <c r="J180" i="4" s="1"/>
  <c r="O155" i="3"/>
  <c r="J179" i="4" s="1"/>
  <c r="O154" i="3"/>
  <c r="J178" i="4" s="1"/>
  <c r="O153" i="3"/>
  <c r="J177" i="4" s="1"/>
  <c r="O152" i="3"/>
  <c r="J176" i="4" s="1"/>
  <c r="O150" i="3"/>
  <c r="J174" i="4" s="1"/>
  <c r="O149" i="3"/>
  <c r="J173" i="4" s="1"/>
  <c r="O148" i="3"/>
  <c r="J172" i="4" s="1"/>
  <c r="O147" i="3"/>
  <c r="J171" i="4" s="1"/>
  <c r="O146" i="3"/>
  <c r="J170" i="4" s="1"/>
  <c r="O145" i="3"/>
  <c r="J169" i="4" s="1"/>
  <c r="O144" i="3"/>
  <c r="J168" i="4" s="1"/>
  <c r="O143" i="3"/>
  <c r="J167" i="4" s="1"/>
  <c r="O142" i="3"/>
  <c r="J166" i="4" s="1"/>
  <c r="O173" i="3"/>
  <c r="J197" i="4" s="1"/>
  <c r="O172" i="3"/>
  <c r="J196" i="4" s="1"/>
  <c r="O171" i="3"/>
  <c r="J195" i="4" s="1"/>
  <c r="O170" i="3"/>
  <c r="J194" i="4" s="1"/>
  <c r="O169" i="3"/>
  <c r="J193" i="4" s="1"/>
  <c r="O168" i="3"/>
  <c r="J192" i="4" s="1"/>
  <c r="O160" i="3"/>
  <c r="J184" i="4" s="1"/>
  <c r="O151" i="3"/>
  <c r="J175" i="4" s="1"/>
  <c r="O185" i="3"/>
  <c r="J209" i="4" s="1"/>
  <c r="O184" i="3"/>
  <c r="J208" i="4" s="1"/>
  <c r="O183" i="3"/>
  <c r="J207" i="4" s="1"/>
  <c r="O182" i="3"/>
  <c r="J206" i="4" s="1"/>
  <c r="O181" i="3"/>
  <c r="J205" i="4" s="1"/>
  <c r="O180" i="3"/>
  <c r="J204" i="4" s="1"/>
  <c r="O179" i="3"/>
  <c r="J203" i="4" s="1"/>
  <c r="O178" i="3"/>
  <c r="J202" i="4" s="1"/>
  <c r="O177" i="3"/>
  <c r="J201" i="4" s="1"/>
  <c r="O176" i="3"/>
  <c r="J200" i="4" s="1"/>
  <c r="O175" i="3"/>
  <c r="J199" i="4" s="1"/>
  <c r="O174" i="3"/>
  <c r="J198" i="4" s="1"/>
  <c r="O193" i="3"/>
  <c r="J217" i="4" s="1"/>
  <c r="O192" i="3"/>
  <c r="J216" i="4" s="1"/>
  <c r="O191" i="3"/>
  <c r="J215" i="4" s="1"/>
  <c r="O190" i="3"/>
  <c r="J214" i="4" s="1"/>
  <c r="O189" i="3"/>
  <c r="J213" i="4" s="1"/>
  <c r="O188" i="3"/>
  <c r="J212" i="4" s="1"/>
  <c r="O187" i="3"/>
  <c r="J211" i="4" s="1"/>
  <c r="O186" i="3"/>
  <c r="J210" i="4" s="1"/>
  <c r="O141" i="3"/>
  <c r="J164" i="4" s="1"/>
  <c r="O140" i="3"/>
  <c r="J162" i="4" s="1"/>
  <c r="O139" i="3"/>
  <c r="J160" i="4" s="1"/>
  <c r="O138" i="3"/>
  <c r="J158" i="4" s="1"/>
  <c r="O137" i="3"/>
  <c r="J156" i="4" s="1"/>
  <c r="O136" i="3"/>
  <c r="J154" i="4" s="1"/>
  <c r="O135" i="3"/>
  <c r="J152" i="4" s="1"/>
  <c r="O134" i="3"/>
  <c r="J151" i="4" s="1"/>
  <c r="O133" i="3"/>
  <c r="J150" i="4" s="1"/>
  <c r="O132" i="3"/>
  <c r="J148" i="4" s="1"/>
  <c r="O131" i="3"/>
  <c r="J147" i="4" s="1"/>
  <c r="O130" i="3"/>
  <c r="J145" i="4" s="1"/>
  <c r="O129" i="3"/>
  <c r="J143" i="4" s="1"/>
  <c r="O128" i="3"/>
  <c r="J142" i="4" s="1"/>
  <c r="O127" i="3"/>
  <c r="J140" i="4" s="1"/>
  <c r="O126" i="3"/>
  <c r="J139" i="4" s="1"/>
  <c r="O124" i="3"/>
  <c r="J137" i="4" s="1"/>
  <c r="O123" i="3"/>
  <c r="J135" i="4" s="1"/>
  <c r="O122" i="3"/>
  <c r="J133" i="4" s="1"/>
  <c r="O121" i="3"/>
  <c r="J131" i="4" s="1"/>
  <c r="O120" i="3"/>
  <c r="J129" i="4" s="1"/>
  <c r="O119" i="3"/>
  <c r="J127" i="4" s="1"/>
  <c r="O118" i="3"/>
  <c r="J125" i="4" s="1"/>
  <c r="O117" i="3"/>
  <c r="J123" i="4" s="1"/>
  <c r="O116" i="3"/>
  <c r="J121" i="4" s="1"/>
  <c r="O115" i="3"/>
  <c r="J119" i="4" s="1"/>
  <c r="O114" i="3"/>
  <c r="J118" i="4" s="1"/>
  <c r="O113" i="3"/>
  <c r="J116" i="4" s="1"/>
  <c r="O295" i="3"/>
  <c r="J325" i="4" s="1"/>
  <c r="O294" i="3"/>
  <c r="J324" i="4" s="1"/>
  <c r="O293" i="3"/>
  <c r="L506" i="4" s="1"/>
  <c r="O292" i="3"/>
  <c r="L505" i="4" s="1"/>
  <c r="O291" i="3"/>
  <c r="J321" i="4" s="1"/>
  <c r="O215" i="3"/>
  <c r="L431" i="4" s="1"/>
  <c r="O290" i="3"/>
  <c r="J320" i="4" s="1"/>
  <c r="O288" i="3"/>
  <c r="L502" i="4" s="1"/>
  <c r="O289" i="3"/>
  <c r="J318" i="4" s="1"/>
  <c r="O287" i="3"/>
  <c r="J317" i="4" s="1"/>
  <c r="O260" i="3"/>
  <c r="L474" i="4" s="1"/>
  <c r="O259" i="3"/>
  <c r="L473" i="4" s="1"/>
  <c r="O258" i="3"/>
  <c r="J289" i="4" s="1"/>
  <c r="O257" i="3"/>
  <c r="L471" i="4" s="1"/>
  <c r="O256" i="3"/>
  <c r="J287" i="4" s="1"/>
  <c r="O255" i="3"/>
  <c r="L469" i="4" s="1"/>
  <c r="O254" i="3"/>
  <c r="J285" i="4" s="1"/>
  <c r="O252" i="3"/>
  <c r="J283" i="4" s="1"/>
  <c r="O251" i="3"/>
  <c r="L465" i="4" s="1"/>
  <c r="O250" i="3"/>
  <c r="L464" i="4" s="1"/>
  <c r="O249" i="3"/>
  <c r="J280" i="4" s="1"/>
  <c r="O248" i="3"/>
  <c r="L462" i="4" s="1"/>
  <c r="O247" i="3"/>
  <c r="J278" i="4" s="1"/>
  <c r="O246" i="3"/>
  <c r="L460" i="4" s="1"/>
  <c r="O245" i="3"/>
  <c r="J276" i="4" s="1"/>
  <c r="O243" i="3"/>
  <c r="J274" i="4" s="1"/>
  <c r="O242" i="3"/>
  <c r="L456" i="4" s="1"/>
  <c r="O241" i="3"/>
  <c r="L455" i="4" s="1"/>
  <c r="O240" i="3"/>
  <c r="J271" i="4" s="1"/>
  <c r="O239" i="3"/>
  <c r="L453" i="4" s="1"/>
  <c r="O238" i="3"/>
  <c r="J269" i="4" s="1"/>
  <c r="O237" i="3"/>
  <c r="L451" i="4" s="1"/>
  <c r="O236" i="3"/>
  <c r="J267" i="4" s="1"/>
  <c r="O235" i="3"/>
  <c r="J266" i="4" s="1"/>
  <c r="O266" i="3"/>
  <c r="L479" i="4" s="1"/>
  <c r="O265" i="3"/>
  <c r="L478" i="4" s="1"/>
  <c r="O264" i="3"/>
  <c r="J294" i="4" s="1"/>
  <c r="O263" i="3"/>
  <c r="L476" i="4" s="1"/>
  <c r="O262" i="3"/>
  <c r="J292" i="4" s="1"/>
  <c r="O261" i="3"/>
  <c r="L467" i="4" s="1"/>
  <c r="O253" i="3"/>
  <c r="J275" i="4" s="1"/>
  <c r="O244" i="3"/>
  <c r="J265" i="4" s="1"/>
  <c r="O278" i="3"/>
  <c r="L492" i="4" s="1"/>
  <c r="O277" i="3"/>
  <c r="L491" i="4" s="1"/>
  <c r="O276" i="3"/>
  <c r="J306" i="4" s="1"/>
  <c r="O275" i="3"/>
  <c r="L488" i="4" s="1"/>
  <c r="O274" i="3"/>
  <c r="J304" i="4" s="1"/>
  <c r="O273" i="3"/>
  <c r="L486" i="4" s="1"/>
  <c r="O272" i="3"/>
  <c r="J302" i="4" s="1"/>
  <c r="O271" i="3"/>
  <c r="J301" i="4" s="1"/>
  <c r="O270" i="3"/>
  <c r="L483" i="4" s="1"/>
  <c r="O269" i="3"/>
  <c r="L482" i="4" s="1"/>
  <c r="O268" i="3"/>
  <c r="J298" i="4" s="1"/>
  <c r="O267" i="3"/>
  <c r="L480" i="4" s="1"/>
  <c r="O286" i="3"/>
  <c r="J316" i="4" s="1"/>
  <c r="O285" i="3"/>
  <c r="L498" i="4" s="1"/>
  <c r="O284" i="3"/>
  <c r="J314" i="4" s="1"/>
  <c r="O283" i="3"/>
  <c r="L496" i="4" s="1"/>
  <c r="O282" i="3"/>
  <c r="L495" i="4" s="1"/>
  <c r="O281" i="3"/>
  <c r="L494" i="4" s="1"/>
  <c r="O280" i="3"/>
  <c r="J310" i="4" s="1"/>
  <c r="O279" i="3"/>
  <c r="L490" i="4" s="1"/>
  <c r="O233" i="3"/>
  <c r="J263" i="4" s="1"/>
  <c r="O232" i="3"/>
  <c r="J262" i="4" s="1"/>
  <c r="O234" i="3"/>
  <c r="J264" i="4" s="1"/>
  <c r="O231" i="3"/>
  <c r="L447" i="4" s="1"/>
  <c r="O230" i="3"/>
  <c r="L446" i="4" s="1"/>
  <c r="O229" i="3"/>
  <c r="J259" i="4" s="1"/>
  <c r="O228" i="3"/>
  <c r="J258" i="4" s="1"/>
  <c r="O227" i="3"/>
  <c r="L443" i="4" s="1"/>
  <c r="O226" i="3"/>
  <c r="L442" i="4" s="1"/>
  <c r="O225" i="3"/>
  <c r="J255" i="4" s="1"/>
  <c r="O224" i="3"/>
  <c r="J254" i="4" s="1"/>
  <c r="O223" i="3"/>
  <c r="L439" i="4" s="1"/>
  <c r="O222" i="3"/>
  <c r="L438" i="4" s="1"/>
  <c r="O221" i="3"/>
  <c r="L437" i="4" s="1"/>
  <c r="O220" i="3"/>
  <c r="J250" i="4" s="1"/>
  <c r="O219" i="3"/>
  <c r="L435" i="4" s="1"/>
  <c r="O218" i="3"/>
  <c r="L434" i="4" s="1"/>
  <c r="O217" i="3"/>
  <c r="J247" i="4" s="1"/>
  <c r="O216" i="3"/>
  <c r="J246" i="4" s="1"/>
  <c r="O214" i="3"/>
  <c r="L430" i="4" s="1"/>
  <c r="O213" i="3"/>
  <c r="L429" i="4" s="1"/>
  <c r="O212" i="3"/>
  <c r="L428" i="4" s="1"/>
  <c r="O211" i="3"/>
  <c r="J241" i="4" s="1"/>
  <c r="O210" i="3"/>
  <c r="L426" i="4" s="1"/>
  <c r="O209" i="3"/>
  <c r="L425" i="4" s="1"/>
  <c r="O208" i="3"/>
  <c r="J238" i="4" s="1"/>
  <c r="O207" i="3"/>
  <c r="J237" i="4" s="1"/>
  <c r="O206" i="3"/>
  <c r="L422" i="4" s="1"/>
  <c r="O205" i="3"/>
  <c r="L421" i="4" s="1"/>
  <c r="O204" i="3"/>
  <c r="J234" i="4" s="1"/>
  <c r="O203" i="3"/>
  <c r="J233" i="4" s="1"/>
  <c r="J303" i="4" l="1"/>
  <c r="L485" i="4"/>
  <c r="L472" i="4"/>
  <c r="L444" i="4"/>
  <c r="L441" i="4"/>
  <c r="L449" i="4"/>
  <c r="J242" i="4"/>
  <c r="J311" i="4"/>
  <c r="J286" i="4"/>
  <c r="L424" i="4"/>
  <c r="L433" i="4"/>
  <c r="L448" i="4"/>
  <c r="L459" i="4"/>
  <c r="J244" i="4"/>
  <c r="J313" i="4"/>
  <c r="J290" i="4"/>
  <c r="L484" i="4"/>
  <c r="L450" i="4"/>
  <c r="L504" i="4"/>
  <c r="J315" i="4"/>
  <c r="J319" i="4"/>
  <c r="L458" i="4"/>
  <c r="J249" i="4"/>
  <c r="J299" i="4"/>
  <c r="J322" i="4"/>
  <c r="J251" i="4"/>
  <c r="L419" i="4"/>
  <c r="L427" i="4"/>
  <c r="L436" i="4"/>
  <c r="L497" i="4"/>
  <c r="J253" i="4"/>
  <c r="J308" i="4"/>
  <c r="L445" i="4"/>
  <c r="L463" i="4"/>
  <c r="L507" i="4"/>
  <c r="J284" i="4"/>
  <c r="L420" i="4"/>
  <c r="L454" i="4"/>
  <c r="J257" i="4"/>
  <c r="J295" i="4"/>
  <c r="L477" i="4"/>
  <c r="L500" i="4"/>
  <c r="J268" i="4"/>
  <c r="L489" i="4"/>
  <c r="J236" i="4"/>
  <c r="J261" i="4"/>
  <c r="J272" i="4"/>
  <c r="L481" i="4"/>
  <c r="L466" i="4"/>
  <c r="J277" i="4"/>
  <c r="L493" i="4"/>
  <c r="L457" i="4"/>
  <c r="J240" i="4"/>
  <c r="J307" i="4"/>
  <c r="J281" i="4"/>
  <c r="L499" i="4"/>
  <c r="L487" i="4"/>
  <c r="L475" i="4"/>
  <c r="L452" i="4"/>
  <c r="L461" i="4"/>
  <c r="L470" i="4"/>
  <c r="L503" i="4"/>
  <c r="J235" i="4"/>
  <c r="J239" i="4"/>
  <c r="J243" i="4"/>
  <c r="J248" i="4"/>
  <c r="J252" i="4"/>
  <c r="J256" i="4"/>
  <c r="J260" i="4"/>
  <c r="J312" i="4"/>
  <c r="J300" i="4"/>
  <c r="J309" i="4"/>
  <c r="J296" i="4"/>
  <c r="J273" i="4"/>
  <c r="J282" i="4"/>
  <c r="J291" i="4"/>
  <c r="J323" i="4"/>
  <c r="L468" i="4"/>
  <c r="L501" i="4"/>
  <c r="L508" i="4"/>
  <c r="J297" i="4"/>
  <c r="J305" i="4"/>
  <c r="J293" i="4"/>
  <c r="J270" i="4"/>
  <c r="J279" i="4"/>
  <c r="J288" i="4"/>
  <c r="J245" i="4"/>
  <c r="L423" i="4"/>
  <c r="L432" i="4"/>
  <c r="L440" i="4"/>
</calcChain>
</file>

<file path=xl/sharedStrings.xml><?xml version="1.0" encoding="utf-8"?>
<sst xmlns="http://schemas.openxmlformats.org/spreadsheetml/2006/main" count="6870" uniqueCount="3439">
  <si>
    <t>Id</t>
  </si>
  <si>
    <t>Name</t>
  </si>
  <si>
    <t>Complexation</t>
  </si>
  <si>
    <t>Macromolecular complexation</t>
  </si>
  <si>
    <t>Metabolism</t>
  </si>
  <si>
    <t>RnaDegradation</t>
  </si>
  <si>
    <t>RNA degradation</t>
  </si>
  <si>
    <t>Transcription</t>
  </si>
  <si>
    <t>Translation</t>
  </si>
  <si>
    <t>ProteinDegradation</t>
  </si>
  <si>
    <t>Protein degradation</t>
  </si>
  <si>
    <t>Comments</t>
  </si>
  <si>
    <t>c</t>
  </si>
  <si>
    <t>Cell</t>
  </si>
  <si>
    <t>Average volume of Mycoplasma pneumoniae is 66 aL [Ref-0001]. This equates to 45.8 aL at the beginning of the cell cycle (66 aL * ln(2)).</t>
  </si>
  <si>
    <t>e</t>
  </si>
  <si>
    <t>Extracellular space</t>
  </si>
  <si>
    <t>Typical density of Mycoplasma pneumoniae cells in culture is 1e-9 cells/mL [Ref-0002].</t>
  </si>
  <si>
    <t>Experimental observations</t>
  </si>
  <si>
    <t>Reconstructed quantities</t>
  </si>
  <si>
    <t>Average concentration (M)</t>
  </si>
  <si>
    <t>Identifier</t>
  </si>
  <si>
    <t>Chemical formula</t>
  </si>
  <si>
    <t>Molecular weight</t>
  </si>
  <si>
    <t>Charge</t>
  </si>
  <si>
    <t>Type</t>
  </si>
  <si>
    <t>Half-life (min)</t>
  </si>
  <si>
    <t>Total copies per cell</t>
  </si>
  <si>
    <t>Free copies per cell</t>
  </si>
  <si>
    <t>Copies in complexes per cell</t>
  </si>
  <si>
    <t>Free half-life (min)</t>
  </si>
  <si>
    <t>Half-life in complex (min)</t>
  </si>
  <si>
    <t>Coordinate (nt)</t>
  </si>
  <si>
    <t>Direction</t>
  </si>
  <si>
    <t>Namespace</t>
  </si>
  <si>
    <t>AD</t>
  </si>
  <si>
    <t>adenine</t>
  </si>
  <si>
    <t>NC1=C2NC=NC2=NC=N1</t>
  </si>
  <si>
    <t>C5H5N5</t>
  </si>
  <si>
    <t>Metabolite</t>
  </si>
  <si>
    <t>ChEBI</t>
  </si>
  <si>
    <t>Media concentration set to concentration in SP4 media [Ref-0013].</t>
  </si>
  <si>
    <t>ADP</t>
  </si>
  <si>
    <t>NC1=C2N=CN(C3OC(COP([O-])(=O)OP([O-])([O-])=O)C(O)C3O)C2=NC=N1</t>
  </si>
  <si>
    <t>C10H12N5O10P2</t>
  </si>
  <si>
    <t>ALA</t>
  </si>
  <si>
    <t>D-alanine</t>
  </si>
  <si>
    <t>1S/C3H7NO2/c1-2(4)3(5)6/h2H,4H2,1H3,(H,5,6)/t2-/m1/s1</t>
  </si>
  <si>
    <t>C3H7NO2</t>
  </si>
  <si>
    <t>AlaAla</t>
  </si>
  <si>
    <t>L-alanyl-L-alanine</t>
  </si>
  <si>
    <t>CC([NH3+])C(=O)NC(C)C([O-])=O</t>
  </si>
  <si>
    <t>C6H12N2O3</t>
  </si>
  <si>
    <t>PubChem</t>
  </si>
  <si>
    <t>AMP</t>
  </si>
  <si>
    <t>1S/C10H14N5O7P/c11-8-5-9(13-2-12-8)15(3-14-5)10-7(17)6(16)4(22-10)1-21-23(18,19)20/h2-4,6-7,10,16-17H,1H2,(H2,11,12,13)(H2,18,19,20)/p-2/t4-,6-,7-,10-/m1/s1</t>
  </si>
  <si>
    <t>C10H12N5O7P</t>
  </si>
  <si>
    <t>ARG</t>
  </si>
  <si>
    <t>D-arginine</t>
  </si>
  <si>
    <t>1S/C6H14N4O2/c7-4(5(11)12)2-1-3-10-6(8)9/h4H,1-3,7H2,(H,11,12)(H4,8,9,10)/p+1/t4-/m1/s1</t>
  </si>
  <si>
    <t>C6H15N4O2</t>
  </si>
  <si>
    <t>ArgArg</t>
  </si>
  <si>
    <t>L-arginyl-L-arginine</t>
  </si>
  <si>
    <t>NC(=[NH2+])NCCCC([NH3+])C(=O)NC(CCCNC(N)=[NH2+])C([O-])=O</t>
  </si>
  <si>
    <t>C12H28N8O3</t>
  </si>
  <si>
    <t>ASN</t>
  </si>
  <si>
    <t>D-aspartic acid</t>
  </si>
  <si>
    <t>1S/C4H7NO4/c5-2(4(8)9)1-3(6)7/h2H,1,5H2,(H,6,7)(H,8,9)/t2-/m1/s1</t>
  </si>
  <si>
    <t>C4H8N2O3</t>
  </si>
  <si>
    <t>AsnAsn</t>
  </si>
  <si>
    <t>L-asparaginyl-L-asparagine</t>
  </si>
  <si>
    <t>NC(=O)CC([NH3+])C(=O)ONC(CC(N)=O)C([O-])=O</t>
  </si>
  <si>
    <t>C8H14N4O5</t>
  </si>
  <si>
    <t>Media concentration fit to support cellular growth.</t>
  </si>
  <si>
    <t>ASP</t>
  </si>
  <si>
    <t>D-asparagine</t>
  </si>
  <si>
    <t>1S/C4H8N2O3/c5-2(4(8)9)1-3(6)7/h2H,1,5H2,(H2,6,7)(H,8,9)/p-1/t2-/m1/s1</t>
  </si>
  <si>
    <t>C4H6NO4</t>
  </si>
  <si>
    <t>AspAsp</t>
  </si>
  <si>
    <t>L-aspartyl-L-aspartic Acid</t>
  </si>
  <si>
    <t>[NH3+]C(CC([O-])=O)C(=O)NC(CC([O-])=O)C([O-])=O</t>
  </si>
  <si>
    <t>C8H10N2O7</t>
  </si>
  <si>
    <t>ATP</t>
  </si>
  <si>
    <t>1S/C10H16N5O13P3/c11-8-5-9(13-2-12-8)15(3-14-5)10-7(17)6(16)4(26-10)1-25-30(21,22)28-31(23,24)27-29(18,19)20/h2-4,6-7,10,16-17H,1H2,(H,21,22)(H,23,24)(H2,11,12,13)(H2,18,19,20)/p-4/t4-,6-,7-,10-/m1/s1</t>
  </si>
  <si>
    <t>C10H12N5O13P3</t>
  </si>
  <si>
    <t>CDP</t>
  </si>
  <si>
    <t>NC1=NC(=O)N(C=C1)C1OC(COP([O-])(=O)OP([O-])([O-])=O)C(O)C1O</t>
  </si>
  <si>
    <t>C9H12N3O11P2</t>
  </si>
  <si>
    <t>CMP</t>
  </si>
  <si>
    <t>1S/C9H14N3O8P/c10-5-1-2-12(9(15)11-5)8-7(14)6(13)4(20-8)3-19-21(16,17)18/h1-2,4,6-8,13-14H,3H2,(H2,10,11,15)(H2,16,17,18)/p-2/t4-,6-,7-,8-/m1/s1</t>
  </si>
  <si>
    <t>C9H12N3O8P</t>
  </si>
  <si>
    <t>CO2</t>
  </si>
  <si>
    <t>carbon dioxide</t>
  </si>
  <si>
    <t>O=C=O</t>
  </si>
  <si>
    <t>Media concentration set according to ~5% CO2 = 38 mmHg [Ref-0019]. Equilbrium constant of solvation is 29.49 L*atm/mol [Ref-0019].</t>
  </si>
  <si>
    <t>CTP</t>
  </si>
  <si>
    <t>1S/C9H16N3O14P3/c10-5-1-2-12(9(15)11-5)8-7(14)6(13)4(24-8)3-23-28(19,20)26-29(21,22)25-27(16,17)18/h1-2,4,6-8,13-14H,3H2,(H,19,20)(H,21,22)(H2,10,11,15)(H2,16,17,18)/p-4/t4-,6-,7-,8-/m1/s1</t>
  </si>
  <si>
    <t>C9H12N3O14P3</t>
  </si>
  <si>
    <t>CYS</t>
  </si>
  <si>
    <t>D-cysteine</t>
  </si>
  <si>
    <t>1S/C3H7NO2S/c4-2(1-7)3(5)6/h2,7H,1,4H2,(H,5,6)/t2-/m0/s1</t>
  </si>
  <si>
    <t>C3H7NO2S</t>
  </si>
  <si>
    <t>CysCys</t>
  </si>
  <si>
    <t>L-cysteinyl-L-cysteine</t>
  </si>
  <si>
    <t>[NH3+]C(CS)C(=O)NC(CS)C([O-])=O</t>
  </si>
  <si>
    <t>C6H12N2O3S2</t>
  </si>
  <si>
    <t>CYTD</t>
  </si>
  <si>
    <t>cytidine</t>
  </si>
  <si>
    <t>NC1=NC(=O)N(C=C1)C1OC(CO)C(O)C1O</t>
  </si>
  <si>
    <t>C9H13N3O5</t>
  </si>
  <si>
    <t>DPG</t>
  </si>
  <si>
    <t>3-Phospho-D-glyceroyl phosphate</t>
  </si>
  <si>
    <t>OC(COP([O-])([O-])=O)C(=O)OP([O-])([O-])=O</t>
  </si>
  <si>
    <t>C3H4O10P2</t>
  </si>
  <si>
    <t>E4P</t>
  </si>
  <si>
    <t>D-Erythrose 4-phosphate</t>
  </si>
  <si>
    <t>OC(COP([O-])([O-])=O)C(O)C=O</t>
  </si>
  <si>
    <t>C4H7O7P</t>
  </si>
  <si>
    <t>F6P</t>
  </si>
  <si>
    <t>D-Fructose 6-phosphate</t>
  </si>
  <si>
    <t>OCC1(O)OC(COP([O-])([O-])=O)C(O)C1O</t>
  </si>
  <si>
    <t>C6H11O9P</t>
  </si>
  <si>
    <t>FDP</t>
  </si>
  <si>
    <t>D-Fructose 1,6-bisphosphate</t>
  </si>
  <si>
    <t>OC1C(O)C(O)(COP([O-])([O-])=O)OC1COP([O-])([O-])=O</t>
  </si>
  <si>
    <t>C6H10O12P2</t>
  </si>
  <si>
    <t>G2P</t>
  </si>
  <si>
    <t>D-Glycerate 2-phosphate</t>
  </si>
  <si>
    <t>OCC(OP([O-])([O-])=O)C([O-])=O</t>
  </si>
  <si>
    <t>C3H4O7P</t>
  </si>
  <si>
    <t>G3P</t>
  </si>
  <si>
    <t>3-Phospho-D-glycerate</t>
  </si>
  <si>
    <t>OC(COP([O-])([O-])=O)C([O-])=O</t>
  </si>
  <si>
    <t>G6P</t>
  </si>
  <si>
    <t>D-Glucose 6-phosphate</t>
  </si>
  <si>
    <t>OC1OC(COP([O-])([O-])=O)C(O)C(O)C1O</t>
  </si>
  <si>
    <t>GDP</t>
  </si>
  <si>
    <t>1S/C10H15N5O11P2/c11-10-13-7-4(8(18)14-10)12-2-15(7)9-6(17)5(16)3(25-9)1-24-28(22,23)26-27(19,20)21/h2-3,5-6,9,16-17H,1H2,(H,22,23)(H2,19,20,21)(H3,11,13,14,18)/p-2/t3-,5-,6-,9-/m1/s1</t>
  </si>
  <si>
    <t>C10H12N5O11P2</t>
  </si>
  <si>
    <t>GLC</t>
  </si>
  <si>
    <t>D-Glucose</t>
  </si>
  <si>
    <t>OCC1OC(O)C(O)C(O)C1O</t>
  </si>
  <si>
    <t>C6H12O6</t>
  </si>
  <si>
    <t>Media concentration set to the concentration in Hayflict medium. The composition of Hayflick media was curated from the modified Hayflick recipe used reported by Yus et al., 2009 [Ref-0014], the reported PPLO broth recipe [Ref-0015], and the characterized compositions of beef heart [Ref-0016], horse serum [Ref-0017], and peptone [Ref-0018].</t>
  </si>
  <si>
    <t>GLN</t>
  </si>
  <si>
    <t>D-glutamine</t>
  </si>
  <si>
    <t>1S/C5H10N2O3/c6-3(5(9)10)1-2-4(7)8/h3H,1-2,6H2,(H2,7,8)(H,9,10)/t3-/m1/s1</t>
  </si>
  <si>
    <t>C5H10N2O3</t>
  </si>
  <si>
    <t>GlnGln</t>
  </si>
  <si>
    <t>L-glutaminyl-L-glutamine</t>
  </si>
  <si>
    <t>NC(=O)CCC([NH3+])C(=O)NC(CCC(N)=O)C([O-])=O</t>
  </si>
  <si>
    <t>C10H18N4O5</t>
  </si>
  <si>
    <t>GLU</t>
  </si>
  <si>
    <t>D-glutamic acid</t>
  </si>
  <si>
    <t>1S/C5H9NO4/c6-3(5(9)10)1-2-4(7)8/h3H,1-2,6H2,(H,7,8)(H,9,10)/p-1/t3-/m1/s1</t>
  </si>
  <si>
    <t>C5H8NO4</t>
  </si>
  <si>
    <t>GluGlu</t>
  </si>
  <si>
    <t>L-glutamyl-L-glutamic acid</t>
  </si>
  <si>
    <t>[NH3+]C(CCC([O-])=O)C(=O)NC(CCC([O-])=O)C([O-])=O</t>
  </si>
  <si>
    <t>C10H14N2O7</t>
  </si>
  <si>
    <t>GLY</t>
  </si>
  <si>
    <t>Glycine</t>
  </si>
  <si>
    <t>1S/C2H5NO2/c3-1-2(4)5/h1,3H2,(H,4,5)</t>
  </si>
  <si>
    <t>C2H5NO2</t>
  </si>
  <si>
    <t>GlyGly</t>
  </si>
  <si>
    <t>L-glycyl-L-glycine</t>
  </si>
  <si>
    <t>[NH3+]CC(=O)NCC([O-])=O</t>
  </si>
  <si>
    <t>GMP</t>
  </si>
  <si>
    <t>1S/C10H14N5O8P/c11-10-13-7-4(8(18)14-10)12-2-15(7)9-6(17)5(16)3(23-9)1-22-24(19,20)21/h2-3,5-6,9,16-17H,1H2,(H2,19,20,21)(H3,11,13,14,18)/p-2/t3-,5-,6-,9-/m1/s1</t>
  </si>
  <si>
    <t>C10H12N5O8P</t>
  </si>
  <si>
    <t>GN</t>
  </si>
  <si>
    <t>guanine</t>
  </si>
  <si>
    <t>NC1=NC2=C(N=CN2)C(=O)N1</t>
  </si>
  <si>
    <t>C5H5N5O</t>
  </si>
  <si>
    <t>Media concentration set to concentration in minimal media [Ref-0014].</t>
  </si>
  <si>
    <t>GTP</t>
  </si>
  <si>
    <t>1S/C10H16N5O14P3/c11-10-13-7-4(8(18)14-10)12-2-15(7)9-6(17)5(16)3(27-9)1-26-31(22,23)29-32(24,25)28-30(19,20)21/h2-3,5-6,9,16-17H,1H2,(H,22,23)(H,24,25)(H2,19,20,21)(H3,11,13,14,18)/p-4/t3-,5-,6-,9-/m1/s1</t>
  </si>
  <si>
    <t>C10H12N5O14P3</t>
  </si>
  <si>
    <t>H</t>
  </si>
  <si>
    <r>
      <rPr>
        <sz val="10"/>
        <color rgb="FF000000"/>
        <rFont val="Arial"/>
        <family val="2"/>
      </rPr>
      <t>H</t>
    </r>
    <r>
      <rPr>
        <vertAlign val="superscript"/>
        <sz val="10"/>
        <color rgb="FF000000"/>
        <rFont val="Arial"/>
        <family val="2"/>
      </rPr>
      <t>+</t>
    </r>
  </si>
  <si>
    <t>1S/p+1</t>
  </si>
  <si>
    <t>Media concentration set corresponding to pH=7.75 typically used to culture Mycoplasma pneumoniae.</t>
  </si>
  <si>
    <t>H2O</t>
  </si>
  <si>
    <t>1S/H2O/h1H2</t>
  </si>
  <si>
    <t>HIS</t>
  </si>
  <si>
    <t>D-histidine</t>
  </si>
  <si>
    <t>1S/C8H11N3O3/c1-5(12)11-7(8(13)14)2-6-3-9-4-10-6/h3-4,7H,2H2,1H3,(H,9,10)(H,11,12)(H,13,14)/t7-/m0/s1</t>
  </si>
  <si>
    <t>C6H9N3O2</t>
  </si>
  <si>
    <t>HisHis</t>
  </si>
  <si>
    <t>L-histidyl-L-histidine</t>
  </si>
  <si>
    <t>[NH3+]C(CC1=CN=CN1)C(=O)NC(CC1=CN=CN1)C([O-])=O</t>
  </si>
  <si>
    <t>C12H16N6O3</t>
  </si>
  <si>
    <t>ILE</t>
  </si>
  <si>
    <t>D-isoleucine</t>
  </si>
  <si>
    <t>1S/C6H13NO2/c1-3-4(2)5(7)6(8)9/h4-5H,3,7H2,1-2H3,(H,8,9)/t4-,5-/m1/s1</t>
  </si>
  <si>
    <t>C6H13NO2</t>
  </si>
  <si>
    <t>IleIle</t>
  </si>
  <si>
    <t>L-isoleucyl-L-isoleucine</t>
  </si>
  <si>
    <t>CCC(C)C([NH3+])C(=O)NC(C(C)CC)C([O-])=O</t>
  </si>
  <si>
    <t>C12H24N2O3</t>
  </si>
  <si>
    <t>LAC</t>
  </si>
  <si>
    <t>D-lactate</t>
  </si>
  <si>
    <t>CC(O)C([O-])=O</t>
  </si>
  <si>
    <t>C3H5O3</t>
  </si>
  <si>
    <t>LEU</t>
  </si>
  <si>
    <t>D-leucine</t>
  </si>
  <si>
    <t>1S/C6H13NO2/c1-4(2)3-5(7)6(8)9/h4-5H,3,7H2,1-2H3,(H,8,9)/t5-/m1/s1</t>
  </si>
  <si>
    <t>LeuLeu</t>
  </si>
  <si>
    <t>L-leucyl-L-leucine</t>
  </si>
  <si>
    <t>CC(C)CC([NH3+])C(=O)NC(CC(C)C)C([O-])=O</t>
  </si>
  <si>
    <t>LYS</t>
  </si>
  <si>
    <t>D-lysine</t>
  </si>
  <si>
    <t>1S/C6H14N2O2/c7-4-2-1-3-5(8)6(9)10/h5H,1-4,7-8H2,(H,9,10)/p+1/t5-/m1/s1</t>
  </si>
  <si>
    <t>C6H15N2O2</t>
  </si>
  <si>
    <t>LysLys</t>
  </si>
  <si>
    <t>L-lysyl-L-lysine</t>
  </si>
  <si>
    <t>[NH3+]CCCCC([NH3+])C(=O)NC(CCCC[NH3+])C([O-])=O</t>
  </si>
  <si>
    <t>C12H28N4O3</t>
  </si>
  <si>
    <t>MET</t>
  </si>
  <si>
    <t>D-methionine</t>
  </si>
  <si>
    <t>1S/C5H11NO2S/c1-9-3-2-4(6)5(7)8/h4H,2-3,6H2,1H3,(H,7,8)/t4-/m1/s1</t>
  </si>
  <si>
    <t>C5H11NO2S</t>
  </si>
  <si>
    <t>MetMet</t>
  </si>
  <si>
    <t>L-methionyl-L-methionine</t>
  </si>
  <si>
    <t>CSCCC([NH3+])C(=O)NC(CCSC)C([O-])=O</t>
  </si>
  <si>
    <t>C10H20N2O3S2</t>
  </si>
  <si>
    <t>NAD</t>
  </si>
  <si>
    <t>nicotinamide adenine dinucleotide, oxidized</t>
  </si>
  <si>
    <t>NC(=O)C1=CC=C[N+](=C1)C1OC(COP([O-])(=O)OP([O-])(=O)OCC2OC(C(O)C2O)N2C=NC3=C(N)N=CN=C23)C(O)C1O</t>
  </si>
  <si>
    <t>C21H26N7O14P2</t>
  </si>
  <si>
    <t>NADH</t>
  </si>
  <si>
    <t>nicotinamide adenine dinucleotide, reduced</t>
  </si>
  <si>
    <t>NC(=O)C1=CN(C=CC1)C1OC(COP([O-])(=O)OP([O-])(=O)OCC2OC(C(O)C2O)N2C=NC3=C(N)N=CN=C23)C(O)C1O</t>
  </si>
  <si>
    <t>C21H27N7O14P2</t>
  </si>
  <si>
    <t>O2</t>
  </si>
  <si>
    <t>oxygen</t>
  </si>
  <si>
    <t>O=O</t>
  </si>
  <si>
    <t>Media concentration set according to ~21% O2 = 160 mmHg [Ref-0019]. Equilbrium constant of solvation is 769.2 L*atm/mol [Ref-0019].</t>
  </si>
  <si>
    <t>PEP</t>
  </si>
  <si>
    <t>phosphoenolpyruvate</t>
  </si>
  <si>
    <t>[O-]C(=O)C(=C)OP([O-])([O-])=O</t>
  </si>
  <si>
    <t>C3H2O6P</t>
  </si>
  <si>
    <t>PHE</t>
  </si>
  <si>
    <t>D-phenylalanine</t>
  </si>
  <si>
    <t>1S/C9H11NO2/c10-8(9(11)12)6-7-4-2-1-3-5-7/h1-5,8H,6,10H2,(H,11,12)/t8-/m1/s1</t>
  </si>
  <si>
    <t>C9H11NO2</t>
  </si>
  <si>
    <t>PhePhe</t>
  </si>
  <si>
    <t>L-phenylalanyl-L-phenylalanine</t>
  </si>
  <si>
    <t>[NH3+]C(CC1=CC=CC=C1)C(=O)NC(CC1=CC=CC=C1)C([O-])=O</t>
  </si>
  <si>
    <t>C18H20N2O3</t>
  </si>
  <si>
    <t>Pi</t>
  </si>
  <si>
    <t>phosphate</t>
  </si>
  <si>
    <t>OP([O-])([O-])=O</t>
  </si>
  <si>
    <t>HO4P</t>
  </si>
  <si>
    <t>PPi</t>
  </si>
  <si>
    <t>diphosphate</t>
  </si>
  <si>
    <t>[O-]P([O-])(=O)OP([O-])([O-])=O</t>
  </si>
  <si>
    <t>O7P2</t>
  </si>
  <si>
    <t>PRO</t>
  </si>
  <si>
    <t>D-proline</t>
  </si>
  <si>
    <t>1S/C5H9NO2/c7-5(8)4-2-1-3-6-4/h4,6H,1-3H2,(H,7,8)/t4-/m1/s1</t>
  </si>
  <si>
    <t>C5H9NO2</t>
  </si>
  <si>
    <t>ProPro</t>
  </si>
  <si>
    <t>L-prolyl-L-proline</t>
  </si>
  <si>
    <t>[O-]C(=O)C1CCCN1C(=O)C1CCC[NH2+]1</t>
  </si>
  <si>
    <t>C10H16N2O3</t>
  </si>
  <si>
    <t>PRPP</t>
  </si>
  <si>
    <t>5-Phospho-alpha-D-ribose 1-diphosphate</t>
  </si>
  <si>
    <t>OC1C(O)C(OP([O-])(=O)OP([O-])([O-])=O)OC1COP([O-])([O-])=O</t>
  </si>
  <si>
    <t>C5H8O14P3</t>
  </si>
  <si>
    <t>PYR</t>
  </si>
  <si>
    <t>pyruvate</t>
  </si>
  <si>
    <t>CC(=O)C([O-])=O</t>
  </si>
  <si>
    <t>C3H3O3</t>
  </si>
  <si>
    <t>R5P</t>
  </si>
  <si>
    <t>alpha-D-Ribose 5-phosphate</t>
  </si>
  <si>
    <t>OC(COP([O-])([O-])=O)C(O)C(O)C=O</t>
  </si>
  <si>
    <t>C5H9O8P</t>
  </si>
  <si>
    <t>RL5P</t>
  </si>
  <si>
    <t>D-Ribulose 5-phosphate</t>
  </si>
  <si>
    <t>OCC(=O)C(O)C(O)COP([O-])([O-])=O</t>
  </si>
  <si>
    <t>S7P</t>
  </si>
  <si>
    <t>D-sedoheptulose-7-phosphate</t>
  </si>
  <si>
    <t>OCC(=O)C(O)C(O)C(O)C(O)COP([O-])([O-])=O</t>
  </si>
  <si>
    <t>C7H13O10P</t>
  </si>
  <si>
    <t>SER</t>
  </si>
  <si>
    <t>D-serine</t>
  </si>
  <si>
    <t>1S/C3H7NO3/c4-2(1-5)3(6)7/h2,5H,1,4H2,(H,6,7)/t2-/m1/s1</t>
  </si>
  <si>
    <t>C3H7NO3</t>
  </si>
  <si>
    <t>SerSer</t>
  </si>
  <si>
    <t>L-seryl-L-serine</t>
  </si>
  <si>
    <t>[NH3+]C(CO)C(=O)NC(CO)C([O-])=O</t>
  </si>
  <si>
    <t>C6H12N2O5</t>
  </si>
  <si>
    <t>T3P1</t>
  </si>
  <si>
    <t>D-glyceraldehdye-3-phosphate</t>
  </si>
  <si>
    <t>OC(COP([O-])([O-])=O)C=O</t>
  </si>
  <si>
    <t>C3H5O6P</t>
  </si>
  <si>
    <t>T3P2</t>
  </si>
  <si>
    <t>Dihydroxyacetone phosphate</t>
  </si>
  <si>
    <t>OCC(=O)COP([O-])([O-])=O</t>
  </si>
  <si>
    <t>THR</t>
  </si>
  <si>
    <t>D-threonine</t>
  </si>
  <si>
    <t>1S/C4H9NO3/c1-2(6)3(5)4(7)8/h2-3,6H,5H2,1H3,(H,7,8)/t2-,3+/m0/s1</t>
  </si>
  <si>
    <t>C4H9NO3</t>
  </si>
  <si>
    <t>ThrThr</t>
  </si>
  <si>
    <t>L-threonyl-L-threonine</t>
  </si>
  <si>
    <t>CC(O)C([NH3+])C(=O)NC(C(C)O)C([O-])=O</t>
  </si>
  <si>
    <t>C8H16N2O5</t>
  </si>
  <si>
    <t>TRP</t>
  </si>
  <si>
    <t>D-tryptophan</t>
  </si>
  <si>
    <t>1S/C11H12N2O2/c12-9(11(14)15)5-7-6-13-10-4-2-1-3-8(7)10/h1-4,6,9,13H,5,12H2,(H,14,15)/t9-/m1/s1</t>
  </si>
  <si>
    <t>C11H12N2O2</t>
  </si>
  <si>
    <t>TrpTrp</t>
  </si>
  <si>
    <t>L-trytophanyl-L-trytophan</t>
  </si>
  <si>
    <t>[NH3+]C(CC1=CNC2=CC=CC=C12)C(=O)NC(CC1=CNC2=CC=CC=C12)C([O-])=O</t>
  </si>
  <si>
    <t>C22H22N4O3</t>
  </si>
  <si>
    <t>TYR</t>
  </si>
  <si>
    <t>D-tyrosine</t>
  </si>
  <si>
    <t>1S/C9H11NO3/c10-8(9(12)13)5-6-1-3-7(11)4-2-6/h1-4,8,11H,5,10H2,(H,12,13)/t8-/m1/s1</t>
  </si>
  <si>
    <t>C9H11NO3</t>
  </si>
  <si>
    <t>TyrTyr</t>
  </si>
  <si>
    <t>L-tyrosyl-L-tyrosine</t>
  </si>
  <si>
    <t>[NH3+]C(CC1=CC=C(O)C=C1)C(=O)NC(CC1=CC=C(O)C=C1)C([O-])=O</t>
  </si>
  <si>
    <t>C18H20N2O5</t>
  </si>
  <si>
    <t>UDP</t>
  </si>
  <si>
    <t>OC1C(O)C(OC1COP([O-])(=O)OP([O-])([O-])=O)N1C=CC(=O)NC1=O</t>
  </si>
  <si>
    <t>C9H11N2O12P2</t>
  </si>
  <si>
    <t>UMP</t>
  </si>
  <si>
    <t>1S/C9H13N2O9P/c12-5-1-2-11(9(15)10-5)8-7(14)6(13)4(20-8)3-19-21(16,17)18/h1-2,4,6-8,13-14H,3H2,(H,10,12,15)(H2,16,17,18)/p-2/t4-,6-,7-,8-/m1/s1</t>
  </si>
  <si>
    <t>C9H11N2O9P</t>
  </si>
  <si>
    <t>URA</t>
  </si>
  <si>
    <t>uracil</t>
  </si>
  <si>
    <t>O=C1NC=CC(=O)N1</t>
  </si>
  <si>
    <t>C4H4N2O2</t>
  </si>
  <si>
    <t>Media concentration set to value in minimal media [Ref-0014].</t>
  </si>
  <si>
    <t>URI</t>
  </si>
  <si>
    <t>uridine</t>
  </si>
  <si>
    <t>OCC1OC(C(O)C1O)N1C=CC(=O)NC1=O</t>
  </si>
  <si>
    <t>C9H12N2O6</t>
  </si>
  <si>
    <t>UTP</t>
  </si>
  <si>
    <t>1S/C9H15N2O15P3/c12-5-1-2-11(9(15)10-5)8-7(14)6(13)4(24-8)3-23-28(19,20)26-29(21,22)25-27(16,17)18/h1-2,4,6-8,13-14H,3H2,(H,19,20)(H,21,22)(H,10,12,15)(H2,16,17,18)/p-4/t4-,6-,7-,8-/m1/s1</t>
  </si>
  <si>
    <t>C9H11N2O15P3</t>
  </si>
  <si>
    <t>VAL</t>
  </si>
  <si>
    <t>D-valine</t>
  </si>
  <si>
    <t>1S/C5H11NO2/c1-3(2)4(6)5(7)8/h3-4H,6H2,1-2H3,(H,7,8)/t4-/m1/s1</t>
  </si>
  <si>
    <t>C5H11NO2</t>
  </si>
  <si>
    <t>ValVal</t>
  </si>
  <si>
    <t>L-valyl-L-valine</t>
  </si>
  <si>
    <t>CC(C)C([NH3+])C(=O)NC(C(C)C)C([O-])=O</t>
  </si>
  <si>
    <t>C10H20N2O3</t>
  </si>
  <si>
    <t>X5P</t>
  </si>
  <si>
    <t>D-Xylulose 5-phosphate</t>
  </si>
  <si>
    <t>Adk-Rna</t>
  </si>
  <si>
    <t>Adenylate kinase (RNA)</t>
  </si>
  <si>
    <t>AUGGUAAUGGAAAAUAAGUUCUUGUUUUUAGGCGCUCCGGGUGUGGGUAAGGGUACACUAGCUAAGCAAGUAGCCAACACCACCGGAUUGUUUCACCUUUCCACUGGUGACAUCUUUCGCAGUGUGAUGCAAGAGCAGGGUGCGUUGAGUCAAACGCUAGCGCACUAUAUGAACCAGGGUUUGUAUGUCCCUGAUGAAUUGACUAACCAAACCUUUUGGCACUUUGUCACUACCCACCAAAAUGAACUCCACAAGGGCUUUAUCCUAGAUGGGUAUCCCCGUACCUUAAACCAACUCGAGUUUUUGCAAAGCAAGUUGCAAUUAGACCAGGUGUUUCACCUUAAGCUAAGUGAUCCCCAAGUGCUAGUAGCGCGGAUCUUAAACCGUUUGGUUUGUCCUAGUUGUGGUAGUGUAUACAACAAGCAGAGCAAACCACCAUUGAAGGCCAAUCAGUGUGAUCGUUGCCAUGCUACGUUACAAGCGCGCAAUGAUGACACGGAAGCGGUAAUCUUAAAGCGUUUAACGCUUUACGAAGACACCGUUAAACCCUUAAUUGAGGCCUUCACCAAGCAGGGCAUUCUCACCGUCAUUGAAGCCCAAUUACCGCUCGAACAACAGGUCAAUUUGGUUCAACAGUUAGUGCAUUAA</t>
  </si>
  <si>
    <t>C6158H6958N2425O4526P648</t>
  </si>
  <si>
    <t>RNA</t>
  </si>
  <si>
    <t>MPN185</t>
  </si>
  <si>
    <t>f</t>
  </si>
  <si>
    <t>NCBI-Gene</t>
  </si>
  <si>
    <t>Apt-Rna</t>
  </si>
  <si>
    <t>Adenine phosphoribosyltransferase (RNA)</t>
  </si>
  <si>
    <t>UUGUUUGAGUUUGUACUGGAACAAAUGGCACAGUUUAUCCAGGAAGUUAAAGCUGAUGGCAUCGUAUGUCCCGAAGCGCGUGGUUUUAUCUUUGGUGGUGCUUUGGCUUCCAAAACCAAACUACCCCUAGUGUUAGUGCGCAAACCCCAUAAGCUAUCAGGUGAGUUAGCGCGUGAAACCUAUGAUUUAGAAUACCGCCAAAACUCAAUCUUGGAAAUGCGGGUUGAUGCACUAGAAAACUGCAAGCGCUGUGUGAUUGUUGAUGACUUACUAGCUACUGCUGGUACGGUUGCAGCGAUUGACAAACUAAUAGCGCGUUUAGGUAGUCAAACUGUGGGUUAUUGUUUUUUAAUUGAACUGCAAAAACUGCACGGUAAAGCAAAGCUACAACCAAAUGUGGCAACCAAGAUCUUGCUCCACUAUUAA</t>
  </si>
  <si>
    <t>C4055H4566N1599O2981P426</t>
  </si>
  <si>
    <t>MPN395</t>
  </si>
  <si>
    <t>r</t>
  </si>
  <si>
    <t>Cmk-Rna</t>
  </si>
  <si>
    <t>Cytidylate kinase (RNA)</t>
  </si>
  <si>
    <t>AUGUAUUUUCAAAUUGCCAUUGACGGUCCUAGUAGUUCUGGUAAAUCUAGUGUUGCUAAAACAGUGGCCCGACAGCUCGGUUUUGAGUACUUUUCCACUGGCAAAAUGUACCGGGCCUUCGCUUACGUGAUGCAGGUCAACCGCUUGGAUGUCAACCUUUUGUUAAAGGUGAUUAACCAAAUUAACUGGCGCUUUGAACACGAAAAGGUGUUUUAUAACAACGCUGAUAUCUCAGAGGUUAUCCUAAACCAGGAAAUUGCCCAACUAGCGAGCAAUUUAGCAACCAAUCCCGAAGUGCGUAAGAUGGCGGUAUUGCGCCAACAAGCGUUAGCUAAAAACACCAACAUUGUGAUGGAUGGACGCGACAUUGGUACCGUUGUAUUGAAGGACGCGCAGUUAAAGUACUUCUUGGAUGCUAAACCGGAAAUAAGAGCGCAACGACGCGCCCAAGAUCUUGGCAUAGCAUAUGACAGUGACAAGGCCUUUCAGGAACUAGUAGCGGAAAUUAAGCACCGUGAUGCGGUGGAUACUUCCAGAACUGCUGAUCCCUUAGUGCAAGCCCCCGAUGCGAUUUACAUCGACAGUUCUAACCUUACUUUUCAGCAAGUAGUCGAGUUAAUGGUGCAACAAGCGCGUACAGUUUUUAAACUUUAA</t>
  </si>
  <si>
    <t>C6227H7024N2473O4559P654</t>
  </si>
  <si>
    <t>MPN476</t>
  </si>
  <si>
    <t>Eno-Rna</t>
  </si>
  <si>
    <t>Enolase (RNA)</t>
  </si>
  <si>
    <t>AUGAGUGCACAAACUGGAACCGAUCUUUUCAAGAUUGCUGAUCUUUUUGCUUACCAAGUUUUUGAUUCACGGGGUUUUCCCACUGUUGCUUGUGUUGUGAAGUUAGCUAGUGGUCAUACUGGAGAAGCGAUGGUUCCAUCUGGGGCUUCUACUGGGGAAAAAGAAGCGAUUGAACUACGCGAUGGUGAUCCCAAAGCUUACUUUGGCAAAGGGGUGAGCCAAGCUGUGCAAAACGUUAACCAAACUAUUGCCCCUAAACUAAUUGGUUUAAAUGCGACUGAUCAAGCAGCCAUUGAUGCUUUAAUGAUCCAACUGGAUGGUACCCCCAAUAAGGCUAAGUUAGGUGCUAAUGCCAUUUUGGCAGUUUCUCUAGCUGUGGCUAAAGCAGCUGCUAGCGCCCAAAAGACUUCCUUGUUUAAGUACCUUGCUAACCAGGUCAUGGGUCUAAAUAAAACCGAGUUUAUCCUCACCGUACCAAUGCUAAACGUCAUUAACGGUGGAGCACAUGCUGACAAUAACAUUGACUUCCAGGAGUUCAUGAUUAUGCCAUUGGGUGCUAACUCGAUGCACCAAGCAUUGAAGAUGGCGAGUGAAACCUUCCAUGCUUUACAAAAGCUGUUAAAGCAACGGGGUUUAAACACCAAUAAGGGUGAUGAAGGUGGUUUUGCGCCUAACUUAAAGUUAGCGGAAGAAGCGCUUGAUUUAAUGGUCGAAGCAAUUAAGGCAGCUGGGUACCAACCAGGUAGUGACAUUGCGAUUGCACUGGAUGUAGCAGCGAGUGAGUUUUAUGAUGACACCACCAAGCGCUAUGUCUUCAAAAAAGGAAUUAAGGCCAAAAUUCUUGACGAGAAGGAAUGGAGUUUAACUACUGCCCAAAUGAUCGCUUACCUCAAGAAGCUUACUGAGCAGUACCCUAUUAUUUCCAUAGAAGAUGGUCUUAGCGAACACGACUGGGAAGGUAUGGAAACAUUAACUAAAACACUGGGUCAACACAUUCAAAUAGUUGGUGAUGAUCUGUACUGCACCAAUCCAGCAAUUGCUGAAAAAGGUGUUGCUCACAAAGCUACCAACUCGAUCUUAAUUAAACUCAACCAAAUUGGUACCCUUACAGAAACAAUUAAAGCGAUUAACAUUGCCAAGGACGCUAACUGGAGUCAGGUAAUUUCCCACCGUAGUGGGGAAACCGAAGACACGACAAUUGCUGAUCUAGCAGUAGCGGCUUGCACUGGUCAAAUUAAAACUGGUUCGAUGUCCCGCUCCGAACGAAUUGCCAAAUACAAUCGCUUAUUGCAAAUUGAACUGGAAUUGGGCAAUAAUGCUAAGUACUUAGGUUGAAACACCUUUAAAAACAUUAAACCGCAAAAAGCUUAA</t>
  </si>
  <si>
    <t>C13071H14725N5220O9528P1371</t>
  </si>
  <si>
    <t>MPN606</t>
  </si>
  <si>
    <t>Fba-Rna</t>
  </si>
  <si>
    <t>Fructose-biphosphate aldolase (RNA)</t>
  </si>
  <si>
    <t>AUGCUAGUAAACAUCAAACAAAUGUUGCAACACGCUAAGCAACACCACUAUGCUGUACCCCACAUUAAUAUCAAUAACUAUGAAUGGGCUAAGGCAGUAUUAACAGCGGCUCAGCAGGCCAAGAGUCCGAUUAUUGUCUCCACUUCUGAGGGCGCUUUAAAGUAUAUUUCCGGACACCAAGUGGUAGUACCGAUGGUAAAGGGCUUAGUCGAUGCUUUAAAGAUUACUGUACCCGUAGCACUCCACUUAGACCAUGGUAGUUAUGAAGGUUGUAAGGCAGCGUUGCAAGCUGGGUUUAGUUCCAUUAUGUUUGAUGGCUCGCAUUUACCCUUUCAAGAAAACUUCACUAAAUCCAAGGAGUUAAUUGAACUAGCUAAACAAACCAAUGCUUCUGUGGAACUAGAAGUGGGUACCUUAGGUGGGGAAGAAGAUGGUAUUGUGGGUCAAGGUGAAUUGGCCAACAUUGAAGAGUGCAAGCAAAUUGCGACCUUAAAACCGGAUGCCUUAGCUGCUGGGAUUGGUAACAUCCACGGGCUUUACCCCGACAACUGAAAGGGUUUAAACUAUGAACUAAUUGAAGCGAUUGCUAAAGCGACUAACUUACCCUUAGUGCUCCAUGGUGGUUCGGGAAUUCCGGAAGCGGAUGUCAAAAAAGCAAUUGGCUUAGGCAUUAGCAAGCUCAACAUUAACACUGAAUGUCAACUAGCGUUUGCUAAAGCGAUUCGGGAAUAUGUGGAAGCCAAGAAGGACUUAGAUACCCACAAUAAGGGCUAUGACCCACGGAAAUUGUUAAAGUCACCUACCCAAGCAAUUGUGGACUGCUGCUUGGAAAAGAUGCAGCUCUGUGGUUCAACCAAUAAGGCUUAG</t>
  </si>
  <si>
    <t>C8275H9319N3326O6020P867</t>
  </si>
  <si>
    <t>MPN025</t>
  </si>
  <si>
    <t>Gap-Rna</t>
  </si>
  <si>
    <t>Glyceraldehyde-3-phosphate-dehydrogenase (RNA)</t>
  </si>
  <si>
    <t>AUGCUAGCAAAGAGUAAGACUAUCCGUGUUGCUAUCAAUGGAUUUGGACGUAUUGGACGCCUUGUUUUUCGUGCACUUUUAAGCCAAAAAAAUAUUGAGAUCGUUGCCGUUAACGACCUCACCCAUCCCGAUACUUUAGCACACUUACUAAAGUACGACUCCGCUCACGGUGAGUUUAAGAAAAAGGUAGUAGCUAAGGACAACACCUUAAUGAUUGACAAAAAGAAGGUGUUAGUGUUUAGUGAAAAAGAUCCUGCUAACCUGCCAUGAGCAGAACACAAUAUUGAUAUUGUGGUUGAAUCCACUGGUCGCUUUGUUAGUGAAGAAGGUGCUAGUUUGCACUUGCAAGCUGGUGCUAAACGCGUGAUUAUUUCCGCUCCAGCUAAACAAAAAACAAUUAAAACCGUGGUUUACAACGUGAACCACAAGAUUAUUAACGCUGAGGACAAAAUUAUCUCAGCUGCUAGCUGUACCACCAAUUGCUUAGCACCAAUGGUACACGUCUUGGAAAAGAACUUCGGCAUCUUACACGGUACCAUGGUAACGGUACACGCUUACACCGCCGACCAACGUUUACAAGACGCACCCCACAGCGAUCUUCGUCGUGCCCGUGCUGCUGCUUGCAACAUUGUACCUACCACCACUGGAGCUGCCAAAGCAAUUGGCCUAGUAGUGCCAGAAGCUACUGGUAAGCUCAACGGUAUGGCCCUUCGUGUUCCCGUACUAACUGGUUCGAUCGUUGAACUUUGUGUAGCCCUUGAAAAGGAUGCUACCGUAGAACAAAUUAACCAAGCAAUGAAGAAGGCGGCUUCCGCUUCCUUUAGGUACUGUGAGGAUGAAAUUGUGUCCAGUGACAUUGUCGGCUCGGAACACGGUUCCAUCUUUGACUCCAAGCUAACCAACAUUAUUGAAGUGGAUGGUAACAAGCUUUACAAGGUUUACGCAUGGUAUGACAACGAAUCCUCUUACGUAAACCAGUUGGUACGGGUAGUUAACUAUUGUGCCAAGCUUUAA</t>
  </si>
  <si>
    <t>C9642H10887N3806O7071P1014</t>
  </si>
  <si>
    <t>MPN430</t>
  </si>
  <si>
    <t>Gk-Rna</t>
  </si>
  <si>
    <t>Guanylate kinase (RNA)</t>
  </si>
  <si>
    <t>AUGGUCGAUACAGGGAGAAUUUUUGUCAUUACCGGACCGAGCGGUGUUGGCAAAAGUAGCCUUGUUAGAUGCUUAAUUGACCAUUUCAAAGAUAAACUGCGCUACAGCAUUUCCGCUACCACCCGUAAAAUGCGUAACAGCGAAACUGAGGGUGUGGAUUACUUCUUUAAAGAUAAAGCGGAGUUUGAAAAACUGAUUGCUGCUGAUGCCUUUGUGGAGUGAGCGAUGUAUAACGAUAACUACUAUGGUACCCUUAAAUCCCAAGCUGAACAAAUUAUUCACAACGGUGGCAACUUGGUGUUAGAAAUUGAAUAUCAAGGUGCUUUACAAGUUAAGCAAAAGUAUCCCAAUGAUGUGGUGCUAAUUUUUAUUAAACCACCUUCAAUGGAAGAGUUGUUAGUGCGCUUAAAGAAGCGUAAUGACGAGGAUGCAAUAACAAUUCAAAACCGAUUGAAACAAGCUGAGAAGGAAUGUCAACAAAUUGGUCACUUUAAGUAUGUGGUUACCAACAACGAGUUUGACAAGACCUUAGCGGAGUUACAAGCAAUUUUACUAGCUGAAUUUAAUUAA</t>
  </si>
  <si>
    <t>C5445H6113N2182O3958P570</t>
  </si>
  <si>
    <t>MPN246</t>
  </si>
  <si>
    <t>Hpt-Rna</t>
  </si>
  <si>
    <t>Hypoxanthine-guanine phosphoribosyltransferase (RNA)</t>
  </si>
  <si>
    <t>UUGUUUAGCGGUCGUGUUAGUGGAACGACAAAGAUUAAAGUAAUGGGCAUUAAAUCUAUCAUCAUUGAUCAAAAACAGGUUGAAGCGGGUUGUAACGCUGCGCUCAAAUGGUGUAAUGAACAUUUUGCUGGUAAACAGGUCAUAGUAUUAGGGAUCUUGAAGGGUUGUAUUCCCUUUUUGGGCAAACUUAUUAGUCAGUUUACCUUUGAUUUACAACUGGACUUUGUGGCAGUCGCUUCUUACCAUGGUGGCAGUCGCCAACAAGAAGCACCGAAGAUUGUCCUAGAUAUGUCCCAUGACCCUAAAGGCAAGGACAUUCUUUUAAUAGAAGACAUAGUCGACAGUGGUCGUUCUAUUAAAUUAGUAUUGGACUUACUCCACACCCGAAAGGCCAAAAGUGUGAUCUUAGUGAGCUUCAUUGAAAAGCUCAAACCCAGGGAAGCUGACAUUAAGGUGGACUAUUCUUGCUUUAAAAACCAAGACGAAUUCUUGGUUGGUUUUGGGUUAGACUACCAGGGCUUUUAUCGCAAUUUACCCUAUGUUGGUGUCUUUGAUCCUGAAGAUAAUUAA</t>
  </si>
  <si>
    <t>C5423H6095N2120O4002P570</t>
  </si>
  <si>
    <t>MPN672</t>
  </si>
  <si>
    <t>LacA-Rna</t>
  </si>
  <si>
    <t>Probable ribose-5-phosphate isomerase B (RNA)</t>
  </si>
  <si>
    <t>AUGCAAAUGAACCAUCCAAUUUACAUUGCUUCUGACCACACUGGUUUAGAGCUCAAAAGCUUAGUGAUAAAACACUUAGAACAACAAAAGUUGCAAGUGAUUGAUUUAGGUCCUACAGAGCUAGAUCCACUUGAUGACUACCCGGACUAUGCCUUUUUGUUAGCGCAAACAAUGCAAGCUAAUCCUAAUAGUUUAGGCAUCCUUAUUUGUGGUACUGGUGUGGGUGUUUGUAUGGCCGCUAACAAGGCUAAGGGUAUCUUAGCUGCUUUAGUGGUAGACAGUAAAACAGCAGCAUUGGCACGCCAACAUGAUGACGCCAAUGUGCUGUGUUUGUCUAGCCGCUUUGUGGUUCCUGAAGAAAACAUUAAAAUAGUAGAUGAAUUUCUCCAGGCGCAGUUUGAGGGUGGGCGCCAUAGUAAACGUGUCGGUAAGAUCAUUGCUUAUGAGAGGGAAAAAUAG</t>
  </si>
  <si>
    <t>C4375H4920N1735O3208P459</t>
  </si>
  <si>
    <t>MPN595</t>
  </si>
  <si>
    <t>Ldh-Rna</t>
  </si>
  <si>
    <t>L-lactate dehydrogenase (RNA)</t>
  </si>
  <si>
    <t>AUGAAGAGUCUUAAAGUAGCACUCAUUGGUUCUGGUGCAGUGGGCACCAGCUUUCUCUACGCUGCCAUGAGCCGUGGUUUAGCGAGUGAAUACAUGGUUAUCGACAUUAACGAAAAAUCCCAAGUAGGGAAUGUUUUUGACCUCCAAGAUGCUGUACCAUCAUCACCGCAAUACAGUAAGGUAAUUGCUGGUGAUUACAAACAACUCAAAGAUUACGACUUUAUCUUUAUUGGUGCUGGUCGACCCCAAAAGCAAGGUGGGGAAACCCGGUUACAACUCCUUGAAGGUAAUGUCGAAAUUAUGAAGAACAUUGCCAAAGCCGUGAAGGAAUCGGGCUUUAAGGGCAUUACCUUAAUUGCUUCCAACCCAGUCGACAUUAUGGCUUACACCUAUUUAAAGGUAACGGGGUUUGAACCGAAUAAGGUAAUUGGUUCUGGAACCUUACUAGACAGCGCCCGGUUAAAGUUUGCGAUUGCUGAAAAAUAUGGUAUGAGCAGCAGGGAUGUCCAAGCAUAUGUGUUAGGUGAACACGGGGAUAGUUCAGUAAGUAUUAUUUCCUCCGCUAAGAUUGCUGGCUUACCACUCAAACACUUCUCGAAAGCAAGUGAUAUAGAAAAAGAAUUUGCUGAAAUUGACCACUUUAUUCGCCGUCGAGCUUAUGAAAUCAUCGAACGCAAAGGAGCCACCUUUUAUGGCAUCGGGGAAGCAACUGCCGAAGUAGCAGAAUUAAUUCUCCGCGACACUAAAGAAGUACGAGUAGUAGCAUCGUUAAUUAAUGGCCAAUAUGGUGCUAAAGAUGUAAUGUUUGGCACCCCUUGUGUCUUGGGACGCAAUGGUGUGGAAAAGAUCUUGGAAAUUGAAUUGUCUGCUACAGAAAAAGCAGGCUUGGACAAAUCAAUCCAAGUAUUGAAGGACAACAUUAAGUUAGCUAAACUAUAA</t>
  </si>
  <si>
    <t>C8962H10082N3591O6528P939</t>
  </si>
  <si>
    <t>MPN674</t>
  </si>
  <si>
    <t>Lon-Rna</t>
  </si>
  <si>
    <t>ATP-dependent protease La (RNA)</t>
  </si>
  <si>
    <t>AUGCCAGCUGUAAAAAAACCACAAAUUCUCGUUGUGCGUAACCAAGUUAUCUUUCCGUACAACGGCUUUGAACUUGAUGUCGGUCGUGAACGCUCGAAAAAACUAAUUAAAGCACUCAAAAACCUCAAAACCAAACGUUUGGUGUUAGUCACCCAAAAGAAUUCAGAUCAGCUCAACCCUGAGUUUGAUGACAUUUACCAUUGCGGUACUUUAUGUGACAUUGAUGAAAUUAUUGAAGUACCGAGUGAAGAUGGCAAGACAGCUGACUAUAAGAUUAAGGGUAAAGGAUUACAGCGCGUUGCCAUUACAAGCUUCUCUGAUGCUGAUUUAACCAAGUACGACCAUCACUUUCUCAACUCUACCCUAACAGAAAAUAAAGCGUUAGAUAAGUUGUUGGAACGGAUCUUUCCCGAUAAAGAAGACUUUGCUGAAAUUUUAGACAGCUUAAACAGCUUCUUGGAACUGCAAGAGUUAAAGAAGCUAUCUAAGGUACCAAAAGACAUAAAACGGUAUGACAUUAUUACCUUCAAGCUUGCUAGCUUAAUUUUCAAAGACAUUACCCUCCAACAAGCCAUUUUGGAAGAAAAUGACAUUGAAAAACGGUUACAGAAGAUCAUUGGUUCUGGCAUCGAGGAUUUAGGUCACAUCAGCGAAGAAGCCCGCGCUAAACAACGCGAAAGUGAGUUUGACAAGAUUGACAACCGCAUCACGCGCAAAGUUAACGAACAGUUAUCGCGCCAACAACGUGACUUUUACCUCCGGGAAAAACUCCGGGUUAUCCGUGAAGAGAUCGGGAUGACUUCCAAGAAGGAAGAUGAAGUAUCCAACAUUCGCAAAAAGCUAGAGGAAAACCCAUAUCCAGAGCACAUUAAAAAACGGAUUUUAAGUGAGUUAGAUCACUUUGAAAACUCCUCCUCUUCAUCACAAGAAUCAACCUUAACCAAGACUUACAUCGACACUUUGAUGAACUUGCCAUGGUGACAGGAAAGCAAGGACAAUGCUGAUGUAAAAAACCUGAUUAAGAUCUUGAACAAGAACCACUCAGGACUAGAUAAGGUAAAGGAACGAGUGGUUGAGUAUUUAGCAGUACAGCUCCGUACCAAAAAGCUUAAGGGUCCGAUUAUGUGUUUAGUCGGUCCACCUGGAGUUGGUAAAUCCAGUUUAGCCAAAUCAAUUGCUGAAGCGUUAAACAAGUGCUUUGUUAAGGUUUCAUUGGGCGGGGUGCAUGAUGAAUCGGAAAUCCGUGGUCACCGUAAAACCUAUUUGGGUUCGAUGCCAGGACGGAUUUUAAAGGGCAUGGUACGUGCUAAGGUUAUUAACCCACUGUUCUUGUUAGAUGAAAUUGACAAGAUGACAUCCUCCAAUCAAGGUUACCCUUCCGGCGCUUUGUUAGAGGUAUUAGAUCCGGAGUUAAACAAUAAGUUUAGCGAUAACUAUGUUGAGGAGGAUUAUGACCUGUCUAAGGUAAUGUUUGUAGCCACCGCUAACUAUAUCGAAGAUAUUCCGGAAGCCUUGUUAGACCGGAUGGAAGUGAUUGAACUUACCUCUUACACCGAACAGGAAAAGCUACAAAUUACAAAGAGCCACUUAGUUAAGCGUUGUUUAGAUGACGCUGAGAUUAAAACAGAUGACCUCAAGUUUACCGAUGAGGGUAUUAGCUAUAUCAUUAAGUUUUACACGAGGGAAGCGGGGGUGAGACAGUUAGAACGCUUAAUCCAGCAAAUUGUGCGUAAGUACAUUGUUAACUUGCAAAAAACCGGCGAACAACAGGUAGUAGUUGAUGUAGAUUUGGUAAAGAAAUACCUCAAGAAAGAAAUCUUUGACUAUACCGUGCGCGAUGAAGAUGCACUUCCGGGAAUUGUUAACGGCAUGGCUUACACCCCAACUGGUGGUGAUCUGUUACCAAUUGAAGUAACCCAUGUAGCUGGUAAGGGUGAUUUAAUUCUGACCGGCAAUUUAAAGCAAACAAUGCGUGAAAGUGCUAGCGUAGCGUUAGGUUAUGUCAAGGCCAAUGCGCAGAGCUUUAACAUUAACCCUAACCUCUUUAAAAAGGUUGACAUUAACAUCCAUGUUCCAGGUGGUGGUAUUCCCAAGGAUGGCCCGAGUGCUGGCGCGGCUUUAGUUACUGCCAUUAUCUCGUCUUUAACUGGCAAAAAGGUUGACCCUAAGAUUGCCAUGACCGGGGAGAUUACCCUAAGGGGUAAAGUAAUGACCAUAGGCGGGGUGAAAGAAAAAACCAUUUCCGCCUACCGCGGUGGAGUACGCACCAUCUUUAUGCCCGAAAAGAAUGAGCGUUACUUAGAUGAAGUGCCUAAAGACAUCGUUAAGGACUUGGAGAUUAUCCUAGUAAAGGAAUACAAGGACAUCUACAACAAGAUAUUUAAUUAA</t>
  </si>
  <si>
    <t>C22802H25657N9172O16545P2388</t>
  </si>
  <si>
    <t>MPN332</t>
  </si>
  <si>
    <t>Nox-Rna</t>
  </si>
  <si>
    <t>Probable NADH oxidase (RNA)</t>
  </si>
  <si>
    <t>AUGAAGAAAGUGAUUGUUAUCGGUGUCAAUCACGCCGGCACCAGUUUUAUCAGAACCCUUUUAAGCAAGAGCAAAGACUUUCAGGUCAACGCUUAUGAUCGCAAUACCAACAUCUCCUUUUUGGGUUGUGGAAUUGCCUUGGCAGUUAGUGGUGUAGUUAAAAACACCGAAGACCUGUUCUACUCCACCCCUGAAGAGCUAAAAGCUAUGGGUGCUAAUGUCUUUAUGGCUCAUGAUGUAGUUGGUCUUGAUCUAGACAAAAAACAAGUAAUCGUGAAGGACUUGGCCACUGGUAAGGAAACUGUGGACCACUAUGAUCAAUUGGUAGUAGCCUCUGGAGCUUGACCGAUUUGUAUGAAUGUGGAAAACGAAGUAACCCACACCCAAUUGCAAUUCAACCACACUGAUAAGUACUGUGGCAAUAUUAAGAACUUAAUUAGUUGUAAGUUGUACCAACACGCCCUUACCUUAAUUGACAGCUUCCGUCAUGACAAGUCAAUUAAAUCAGUAGCCAUUGUGGGCUCGGGUUACAUUGGUUUAGAGUUAGCAGAAGCGGCUUGACAGUGUGGUAAACAGGUGACUGUGAUUGACAUGUUGGACAAACCAGCUGGCAAUAACUUUGAUGAAGAGUUUACCAACGAGUUGGAAAAAGCCAUGAAGAAAGCGGGCAUUAACCUAAUGAUGGGUAGUGCCGUUAAGGGCUUUAUUGUUGAUGCGGACAAAAAUGUCGUUAAAGGUGUUGAAACCGAUAAGGGUCGGGUGGAUGCUGACCUUGUCAUCCAAUCGAUUGGGUUCCGCCCAAACACCCAGUUUGUCCCUAAAGACAGGCAGUUUGAGUUUAACCGUAACGGUUCGAUUAAGGUUAAUGAAUACCUCCAAGCCUUAAAUCAUGAAAAUGUGUAUGUUAUUGGUGGGGCUGCUGCCAUUUAUGAUGCAGCUAGUGAACAAUACGAAAACAUUGACUUAGCUACCAACGCUGUGAAAAGUGGUUUAGUCGCUGCUAUGCACAUGAUUGGUAGCAAGGCUGUAAAGUUAGAGUCCAUUGUUGGUACCAAUGCGCUGCACGUAUUUGGUUUAAAUCUAGCAGCUACUGGUUUAACCGAAAAACGUGCCAAAAUGAACGGUUUUGAUGUGGGAGUGAGCAUUGUUGAUGACAACGACCGUCCCGAAUUUAUGGGGACCUUUGACAAGGUGCGCUUUAAGUUAAUUUACGACAAGAAGACGCUCCGUUUGUUGGGUGCCCAAUUACUUUCGUGAAACACCAACCACAGUGAAAUUAUCUUCUAUAUUGCUUUAGCAGUACAGAAGAAAAUGUUGAUCAGUGAACUGGGUUUAGUAGACGUUUACUUUCUUCCCCACUACAAUAAGCCGUUCAACUUUGUGUUAGCAGCCGUGUUGCAAGCGCUUGGUUUUAGUUACUAUACCCCUAAAAAUAAAUAA</t>
  </si>
  <si>
    <t>C13718H15432N5427O10067P1440</t>
  </si>
  <si>
    <t>MPN394</t>
  </si>
  <si>
    <t>PeptAbcTransporter-A1-Rna</t>
  </si>
  <si>
    <t>Oligopeptide transport ATP-binding protein oppF (RNA)</t>
  </si>
  <si>
    <t>AUGGAAACAAAAAAACAAAAACAAAAUCCGCUCGUUAAUGUUAAAGCCUUGAGCAUGUUGUUCAAGGUCCGCGGUAGCUUCUUUAAAGCCUUAGAUGAAAUUGACUUUACCGUCAAUGAAGGUGACUUCUUUGGGGUCAUUGGCGAAUCGGGUAGUGGUAAGUCAACCACGGGGAAGUGUUUAAUCCGGUUAAAUAUCCCGAGUGGCGGUAAGGUGGAAAUUGCUAACCACCUUAUUUCUGGUAAAAAACUAACACGCGAAAACGACCACUGGUUAAAGCAAAACGUGCAGAUGGUCUUUCAAGACCCAUACUCUUCUUUAAACCCUACCAAGAAUGUUUUAACGGUCAUUUCCGAACCGUUAGUAAUUACCAAAACGGUGUAUGGUGAGGUAAAGGAAUAUCUUAAAACGCUCGCUAAACUGUCCUUUAAAACCAAGAAGGAAUUGUUAAGGGAAGACUUUGAACUGGAAACCCAGUUUUACGAAAAGUUCUUUUCAAAGGUACUGUUUCACUUAGAAACUACGAUUAACAAGUUUGCCCUACUCCAAGAGAGUAAUAACAAUAGUUCAGCCGAGUUAGCACAAACCAUUUUGGGUCACACUGAUGAUCUAAUUGAAGCAUUACGGCAAGAGUUCGGUCUGGUCUAUGAGUUUUCCUCAUCCCAAAGCGAACCGCUACAAAAGGCCCUCAAAGACAAACAGGAAACCUUAGCACAGGACACGAUUGACAAGUUAAAGCAAGAGCUGUAUACAACGCAGCAAAAAGCUAAAGUUUCCACCCAGGCCUUUGCUACUUGACAAAAGUUGCAACAAACUAAGCAGAACUUAAAAGCGUACCGUGCCCAAAUGGCGGAAGAGUUGCAAAACAAACCACGGAUUUACCUCAAUGCAUGGUUGUUAACAACGAAGAACUACAUUAAGGAUUCACGCCAAAACACGCAGUUAACUGACGAUGUCUUUGCUUUUUCUUACAACGACAUGGUCGACAAAAAGCGCCGCUUAGUGUUAGUGUUAUCGGAGUAUUACAAGGCGUUGCCGUACUUUUAUGACAAUUGGAUCCACCAGAACGCCGAUCGUUUUGAUGAAUUGACCAACGCAGUCUUCUUUGACUUGAUUGAUGUGGUGAUUGCCUUAAACCGUGAUUUUGCUAAUGUGGAGAGUGACGCUAAGGCCGAGUUAAUCCGUUUUGUUCAGUUUAUCCGUCGCUUGUGUGACUUACGCUUUGCUGCUUUGAAAAAGAGUUUUAAGAAGCAAACUAACUAUAGUUUUGACUUUAACCGCGAAACCGAGUUGUUAUACGCCAACAGCUGUUAUGACAUUAAGGAGCUCCCCCAAGUAAUCCAACCAUACUGGGAAAAGCUCUUUAGUGAUGCUAACUAUGACAAGAUUGCCAAAUCAGUGCAGGAACUCAACGAUAUUAUUAGCACUGACAUUGAAAAGGCAUCGAAUAUAGCCAGUGAAAUUAAUACCAAGAUUAGUAGUUUUAAAACUGAAAUUGCGGAGUUAAAAGCUACCUUUAAAACAGAAAAAAAAGCAGAAGAUCACAGUGCCCAAAUUACUGGCUUAAAAACGCAAAUUGCUGAAAUUCAAACGCAAAUCAAGCAGCAAAAACGCGAAGUCCAAAGUACCGAAAAGGCCGCUUUAAAACCAGUAUUAAAGCAGUACAAGAGUGCGCUGCACCUCUAUAAACGCUUUAAACAGUUGUUACGCCAAUUUACCAAGCAGUUAAACCUCCUUGUCAAAAAACAGCAGGAAUUAGAAAAGAUUGAGGAAGGCUUGGAUCUAACCAUUUGAGAGCGGAUCCAACUGUUGUUCUACCCGGUCGAAGGUGAUCUCAAGAGUGAACUCAAAACACGCUUAAAGUCGUUUGGGGUGAUUAACUUUGAGUACAAACGUGCUGUGCGUGAAUCCCGUGUCUUUCGCUUAGUCCACUUUGGUCAUGACGUGAUGAAGUGAGGAUUGUUCUUACCAUUGACCAAGAUCUUCAUGCGUAACAAGGUGUAUGAAGCAUUAGACAGUGUGGGCCUCAAACGCGAGCACGCUUAUCGCUAUCCGCACGAGUUUUCUGGGGGUCAGCGGCAACGGAUUGCGAUUGCCCGCGCUUUAAUUACCAAACCUAAGUUAAUUAUUGCAGAUGAGCUUAUUAGUGCUUUGGAUGUAUCCAUUCAAGCGCAGGUGAUUAACAUCUUGAAGGACUUGGCUAAAAAACACAACUUAACGGUGCUCUUUAUUGCCCACGACCUUUCGAUGGUACAAACAGUGUGCAACCGUUUAAUUAUUAUGCACCGCGGCAAAAUUGUGGAACGGGGUAGUACGGAUGAAAUCUUCGCGCACCCGGUCCACCCUUACACCCGUUCCUUGAUUAAGGCAUCGCCAAAGUUGAGUAAGAUUAACAUUGACCUAGCCUCCUUUGACGAGAAGUUUACGUAUGACAGUGAUUAUUCACUCACGAAUAUGCCAAGCUUCUUGAAGGUGCCAAAUACCCAAGAACACGAGUUGUACUGUACUCAAGGCCAGUUUGACAGUUGGAUCAAAGGAGCAAGUCGGAUAAAUUAA</t>
  </si>
  <si>
    <t>C24364H27450N9721O17741P2556</t>
  </si>
  <si>
    <t>MPN218</t>
  </si>
  <si>
    <t>PeptAbcTransporter-A2-Rna</t>
  </si>
  <si>
    <t>Oligopeptide transport ATP-binding protein oppD (RNA)</t>
  </si>
  <si>
    <t>AUGGCACUAAAAGCAACUAAUUUUUUUACAGAACCAGAGUACAAACUGCAGGAUGAUUUGAUCUUAGAUAUCCGUGAUCUUCACGUGAGUUUUAAGGUUAAAGACGGCAUUAUGCAAGCUGUCCGUGGUGUUGAUCUCAAAGUCAAAAAGGGCUCCAUUGUCGGCAUUGUGGGCGAAUCUGGUAGUGGUAAAUCGGUCUGUGUUAAGUCGAUUAUUGGCUUUAACGAUGGCGCAAAAACGACCGCUAAGUUAAUGAACUUUAAGAACAUUGACAUUAGCAAGAUGAAAAAGCACCAGUGACAGUACUACCGUGGCACGUACGUGUCUUACAUUUCCCAAGAUCCACUGUUCUCGUUAAACCCCACCAUGACCAUCGGUCGCCAGGUUAAAGAAGCGAUUUAUGUGUCGUGUAAGCGCCGAUAUUACCAAACUAAGAGUGACCUCAAAUACGAUUUGCAAACAGAACGAAUUGACCUGGACACUUACAAGGAAAAACUAGCACAAGCCAAGGAAACUUACAAAGCUAAAACGACUAAGGCGGCGGUCCAUGCAAAAACGCUAGAAAUCCUUAACUUCAUUGGCAUUGACCAAGCUGAAAAGCGCUUAAAGGCCUUUCCAAGUGAGUUUUCCGGGGGAAUGCGGCAACGGAUUGUGAUCGCGAUUGCCGUAGCCACCGAACCGGAUUUAAUUAUUGCCGAUGAACCGACCACGGCGUUGGAUGUGACCAUCCAAGCGAAGGCGUUGAACCUAAUUAAACAGCUGCGUGACCUGCUCAACAUUACCAUUAUUUUUAUUAGUCACAACAUCUCGUUAAUUGCUAAUUUCUGUGACUUUGUAUACGUAAUGUACGCUGGUCGAUUAGUGGAAAAGGGCUUAGUUGAGGAAAUCUUUACCAAUCCGGUGCACCCCUACACUUGGGCAUUAAUGGCUUCUAUCCCUGAAGGUACGGACAAAAACGCUCCGCUAACCUCAAUUCCUGGGUAUAUUCCCAAUAUGUUAUCCCCGCCUAAGGGCGAUGCCUUUGCAGCGCGGAACCAGUUUGCACUUGCCAUUGAUUUCGAGCACCAACCGCCGUUCUUUGAUGUAACGGAAACUCAUAAGGCCGCUACCUGGCUACUCCAUCCCCAAGCACCGAAGGUAGAGAUGCCCGCCGAUGUCAAGGAAAAGAUUGCCAUUACCCGCAAAGCACUCGCCAUUAAAAUGCCAUCUCAACCUGUAAAACAACCAAAAAGCAAUGGAAACAAAAAAACAAAAACAAAAUCCGCUCGUUAA</t>
  </si>
  <si>
    <t>C12111H13681N4830O8824P1272</t>
  </si>
  <si>
    <t>MPN217</t>
  </si>
  <si>
    <t>PeptAbcTransporter-T1-Rna</t>
  </si>
  <si>
    <t>Oligopeptide transport system permease protein oppC (RNA)</t>
  </si>
  <si>
    <t>AUGGAUAAGCACCAAAAAUUUGACCAAAGCCUGUUUCAACGGGUAGACAUUAAUGUCUUAAAACGCUCUGACCAGUUGAUUGGCAAACCAACCACUAACUUUGUCGAAAUUAUGAAGCGGUUGUUCCAAAAUAAGUGAGCAAUCCUCUUCUUUUUACUGAUUGUGCUAAUUAUUUUGUUAGCCAUCAUUGUACCCUUAGCAUCACCUUAUUCAGCCGUUACUCCAGUAUCGAACAACGCUUUGGCACAGAACCUACCACCACGAUACCUCUGGAACGGCGCGGGUGACAUUCAAGUAGAGAAAAUUACGGCACGCUCGAUUGCUGAAGUGGCCCAAUCAAGUGGUGUUUUGGUAGGGAAAUUACCGGAGGCAAGUAGCAAUCCACUCGCUACUAACGUUAAGUACAACAUUGCGCCUUACCAACUAGCAGAGCUGAAAAACUACUAUCCAUUAUUAGGCACUAACGGUUUAGGGGUUGAUAUUUGAACUUUACUGUGAGCCAGUAUGGCCAAGUCACUCUGAAUUGCGAUUGUGGUAGCCUUAGUUUCAAUGGUCUUCGGCACCAUUUACGGCGCGAUUGCUGGGAGCUUUGUUGGACGCGCUGCUGACAACAUUAUGAGCCGGAUCAUUGAAAUUAUUGAUUUGGUUCCUUCAAUUCUCUGGAUCAUUGUCUUGGGAGCAACAUUCCGCUUUGGUGGGGUAAAACAAUUUGAUGACAGUGUGGUGAUCUUUACCUUAAUCUUUGUCUUUUGGACCUGACCCGCUGCUACCACAAGGAUCUACAUCUUAAAGAAUAAGGAUACGGAGUACAUCCAAGCAGCGCGUACCUUAGGAGCAAAACAAAUUCGCAUUAUUUUUGUCCACAUGCUACCAGUUGUAACUGGUCGUUUAGCAGUCGUCUUUGUGAGUUUGAUUCCCGCUGUGAUUGGUUAUGAAGCAUCACUGGUUUUCUUAGGGCUUAAACCUGCUACCGAAGUGGGACUUGGUGCUUUAUUAAACCAGGUCACCAGUAGUGGUAACAUAGCACUGAUUACCAGCUCAAUUGUGAGCUUUGCAAUUCUCACCGUUUCGACCCGCGUGUUUGCUAACGCUUUAAAUGACGCAAUUGACCCACGGGUAAUAAGGAGGUAA</t>
  </si>
  <si>
    <t>C10729H12106N4157O7952P1131</t>
  </si>
  <si>
    <t>MPN216</t>
  </si>
  <si>
    <t>PeptAbcTransporter-T2-Rna</t>
  </si>
  <si>
    <t>Oligopeptide transport system permease protein oppB (RNA)</t>
  </si>
  <si>
    <t>GUGUUCAAGUAUAUUCUUAAACGUUUGGGUUUGGCAGUGUUAGCGAUGUUUAUCGUGAUGACCAUUGUCUUCUUUUUGGUUAACUCCACAGGUCAAACGCCCUUAUCAGCAACCUCUUCUAAGGAUUUGGAGGCUGUCAAAACACAACUAGAUGCCUUUGGUUUUAACGAUCCGUUAAUUGUGCGAUAUGGUCGUUACUGACAAACCCUCUUUUCAGGUAGUUUGGGUACUUAUUACAGCUCCCCGAACCAAACAAUUGACCAAAUUGUCUUUGGUCGGGUACCUAACACCCUUUACGUUGUUUUAAUUUCUUUCUUUAUCGGCUCUUUGUUGGGCAUUAUCUUCGGGAUGAUUUCCGGAUUAUUCCGUGGCAAGUUAAUUGAUGCGGUAAUUAACGUGCUCGUUGUUUUAUUUGUUUCGAUUCCUUCCUUUGUGGUUGGUUUAGGUUUACUUAAGGCAGCUGGUUUGUUCCGUUUACCACCGCGCUUUAUUAACUUCGAUGAUGCUAACUUUAACUUUGGUAACUUCUUGUUAGCCUCCAUUAUUCCUAUUUUAUCCUUGGUAUUUUACACCUCAGCGGCCUUUACUUAUCGGGUACGGAAUGAGGUCGUGGAAGUAAUGAACCAGGACUACAUAAAAACAGCACGUAGUAAAGGUUUGAGUACUUUUGCUGUAGCGCUUUACCACAUCUUCCGUAACUCAAUUAUUCCUUCUGUACCUUUAUUUGUCUUUGGGAUCUCUGGUGCCUUUUCGGGUGGUUUUAUUAUUGAAUCCUUAUUUGGUGUUCAGGGGGUAUCACGGAUCUUAAUUGACUCGGUGCAAAGUAACGAAACUAACCUCGUGAUGUUUAACAUUAUGUUCAUCCAGGGGAUUCCCUUACUAGCAAGUGUCUUCAUUGAGUUGAUUUAUGUCCUAGUGGAUCCUAGGAUUCGGAUUGCUAGUGCCGGUGGGGUGAGUCUGUGAACUAAGCUUAAGUUUGUUUAUUUACGCCAAGCUUGAUUGCGUAAGUGAAGACGGAUUAACCACACUAAUUCCCACAAUGUGUUGUUCAAUUCGCCCCAACACCGCCAGCUGUUAGAGCUCAAAGCAAUUGAUUACAAGCACAAUACCAUUAGCUUAACUGAACAGCAAAAAACCACCCUUAAAAUUGAACCAACUGCUAACUUUGUUUUGUUAGGAACUAAAUGUUUAAAGAUUAUUACGAUCCAUGGAUAA</t>
  </si>
  <si>
    <t>C11474H12932N4289O8646P1215</t>
  </si>
  <si>
    <t>MPN215</t>
  </si>
  <si>
    <t>Pfk-Rna</t>
  </si>
  <si>
    <t>6-phosphofructokinase /Phosphohexokinase (RNA)</t>
  </si>
  <si>
    <t>AUGAGUCCAAAAACAACCAAAAAAAUUGCCAUUUUAACCUCUGGUGGUGAUGCUCCAGGGAUGAAUGCCACACUAGUUUACCUAACGCGUUAUGCCACUAGUUCUGAAAUUGAAGUUUUCUUUGUGAAAAACGGUUAUUAUGGGCUGUACCAUGAUGAGUUAGUACCCGCUCAUCAAUUAGAUUUGUCAAACAGCUUGUUUAGUGCUGGCACCGUGAUUGGUAGUAAGCGCUUUGUCGAAUUUAAGGAGUUAAAGGUCCGCGAGCAAGCAGCACAGAAUCUUAAAAAGCGCCAAAUCGAUUACCUAGUGGUUAUUGGUGGUGAUGGUAGUUACAUGGGCGCUAAAUUGCUAAGCGAGUUGGGCGUUAACUGUUACUGUUUGCCGGGUACGAUUGACAACGACAUAAAUUCGAGUGAGUUUACAAUUGGUUUUCUCACGGCUUUGGAGUCGAUUAAGGUCAAUGUCCAGGCCGUGUACCACACUACGAAAUCACAUGAACGGGUCGCCAUUGUGGAGGUGAUGGGUCGCCAUUGUGGUGAUUUAGCCAUUUUUGGUGCCUUAGCCACCAAUGCUGACUUUGUGGUGACUCCUAGCAAUAAAAUGGAUUUAAAGCAGCUAGAAAGUGCUGUCAAAAAGAUCUUGCAACACCAAAACCACUGUGUGGUGAUUGUUAGUGAAAACAUCUAUGGCUUUGAUGGUUAUCCCUCACUUACAGCGAUCAAACAGCACUUUGAUGCUAACAACAUGAAGUGUAACCUGGUGUCCUUGGGUCACACGCAACGCGGAUUUGCCCCUACCAGCCUCGAGUUAGUCCAAAUUAGUUUAAUGGCGCAACACACGAUUAACUUAAUUGGACAAAACAAGGUUAACCAGGUCAUUGGUAAUAAGGCCAAUGUGCCCGUUAACUAUGACUUUGAUCAAGCCUUUAACAUGCCACCGGUUGAUCGCAGCGCUUUAAUUGCAGUCAUUAAUAAAAAUAUUAUUUAA</t>
  </si>
  <si>
    <t>C9390H10574N3691O6911P987</t>
  </si>
  <si>
    <t>MPN302</t>
  </si>
  <si>
    <t>PgiB-Rna</t>
  </si>
  <si>
    <t>Glucose-6-phosphate isomerase (RNA)</t>
  </si>
  <si>
    <t>AUGGAAAGUAAAUGGUUAACAGUUGACACUAAGCACCUCUAUGGUUUUGAUGAAGCGAUUUUUAUUCAGAAAUACCAAAAAAAAGUUAACCAAAUUCACCAACAGUUUUUAAAUCAACAACUACCCGAUGGUCACAUGAAUGGCUGGUAUAGUCAACCCGAUCAAGACCACAAGGGUUUGCUAAAACAAAUUAACACAAUUGCCAAACAGUUUAAUGCUCUAAAAGUAACUGACAUAGUGUAUUUAGGUAUUGGUGGUUCUUAUACUGGCAUUCGUGCCAUCUUAGACUUUUUAAAACCAGAACAGAAGGCGAAUAUCAAAGUGCACUUUGUUCCUGACAUAUCGGCCUUUAACAUUGCUGCAGUUGCUAGAGCAAUUAAGGGUAAAUCAUGAGCUUUGGUAGUAACUUCUAAAUCUGGUCGCACACUCGAGCCGGCUGUUACCUUUCGGUACUUCCGUAAUUUAUUGCACAAACAAUACAAGCAAAAACAUGCUUUACGCACAGUUGUGAUUACCGAUGCCGUUAAGGGUUUACUAGUUGGCAUGAGUAACCAGUACGGUUAUGCACACUUAACUAUUCCAAGCAAUAUUGGUGGGCGUUUUUCAACUCUUUCACCCGCCGGUUUACUGUUAGCUAAACUUUGUGGUCAUGAUCCGAAACAGCUCUUAUUGGGUACUUUGACAGCCAAACAAGAGUUAGCAAACAGUGAUUUAAACACUAAUUCGGCUUAUUAUUAUGCUGCUUUGCGUCACUGACUUUACACGACAAAGAAGCUCAAAAUAGAAGUGACGGUAGCAUACCACAGUGCUUAUGAGUACCUCUUGUUGCAACACCGCCAACUGUUCGGUGAAUCAGAGGGUAAAGGUGGUAAGUCCCUGUUCCCUACCUUUUCGCUAUUUACCACUGACUUACACUCAAUGGGGCAGUUGUACCAAGAAGGGGAAAAGAACUUCUUUGAAACAGUGAUACAAGUGCAAACACAAUUUCACGACUUGGAACUACCACCAUCAGACUUUAACAAUGAUGAUCAGCUAGAUUACUUAUUGGCUAAAAGUAUGAAUGAAAUUUCAAACACUGCCCUAGAAGCAGUUGUGGAAGCUCAUUUUCAAUCAAACGUUAACAUCAUUAAGUUAACGCUCAAAGAAAGAACAACCUUUAUGUUUGGUUACUUUUACUUCUGGUUAUCAAUGGCCACAAUGAUGAGUGGUUCACUGCUGGGACACAACGUCUUUGAUCAACCAGGGGUGGAAGUGUACAAGCAGUUAAUGUUUGCUAAACUUGGUCGUGAAUAG</t>
  </si>
  <si>
    <t>C12296H13849N4822O9020P1293</t>
  </si>
  <si>
    <t>MPN250</t>
  </si>
  <si>
    <t>Pgk-Rna</t>
  </si>
  <si>
    <t>Phosphoglycerate kinase (RNA)</t>
  </si>
  <si>
    <t>AUGGUUGACUUUAAAACAGUCCAAGCGUUUGACUUUCAGGGUAAAACCGUAGUCUUACGUGCUGACCUCAAUGUGCCGAUGAAGGACGGGGUCAUUACCGACAACGAACGCAUACUAGCUAGCUUAGACACGAUUAAGUACCUCUUGGGUCACAAUUGCAAAAUUGUGUUACUGUCCCAUUUGUCACGAGUCAAAUCGCUCGAUGACAAAAAGGGUAAGAAGUCACUCCAACCAGUAGCUAGUGCUUUACAAAAUUUAUUAAAGAACACCAAGGUUCACUUUUGUCCGGAAAACACGGGUGACAAGGUCAAAGUCGCAGUCAAUCAACUCCCAUUAGGGGAAAUUUUGGUGUUGGAAAACACGCGUUACUGUGAUGUGAAUGAGGCUGGUGAAGUGGUUAAACACGAAAGCAAGAAUAACGCUGAGUUAGCACAGUUCUGAGCAUCAUUGGGUGACAUCUUUGUCAAUGACGCCUUUGGCACCGCCCACCGCCGUCACGCUUCCAACGCUGGCAUUGCCAAGUACAUCAAAAACUCCUGCAUUGGUCUUUUAAUGGAGCGGGAAUUGAUCAACCUCUACCGCUUAAUUAAUAACCCACCCAAACCGUUUGUGGUUGUGUUGGGUGGCGCUAAGGUUUCUGAUAAGUUACAGGUAGUAAAUAACCUGUUCAAGAUUGCGGAUCAUAUUUUAAUAGGUGGGGGCAUGGUCAACACCUUCCUCAAAGCUCUGGGUAACGAAGUUGGCACUUCCUUAGUGGAGGAAGACUUAGUCCAAACCGCCAAGCAAAUCCUUGACAGUGACAAGGACAAGAAAAUUGUCUUGGGGGUAGACCAAAUGCUUCAUGCUAGCUUUAAGGAUGAACCAGGCGUGGAGUGUGUUGUAGCCCCCCAAUGACCAGCAGAACUUCAGGGCUUUAUGUCCUUGGAUGUUGGUAGCAAAACAGUGGCCCUGUUUAGCAGUUACCUCGCCAAGGCCAAAACAAUCUUUUGGAAUGGUCCCAUGGGCGUAUUUGAAUUUAGCAACUAUGCUCAGGGUACCUUAGCAAUUGGUAAAGCGAUUGCGCAAAACCAACAAGCCUUUAGUGUCAUUGGCGGUGGUGAUUCUGCAGCCGCUGCUAAACAACUCCAGAUUGCUGAUCAAUUUAGUUUUAUUUCCACUGGUGGUGGUGCAUCUUUAGCACUAAUAGGUGGGGAAGAGCUAGUGGGAAUUAGCGAUAUUCAAAAAAAGUAA</t>
  </si>
  <si>
    <t>C11717H13206N4659O8584P1230</t>
  </si>
  <si>
    <t>MPN429</t>
  </si>
  <si>
    <t>Pgm-Rna</t>
  </si>
  <si>
    <t>2,3-bisphosphoglycerate-independent phosphoglycerate mutase (RNA)</t>
  </si>
  <si>
    <t>AUGCAUAAGAAGGUCUUACUAGCCAUUUUGGAUGGUUAUGGUAUUAGUAAUAAGCAACACGGUAAUGCGGUGUACCAUGCUAAAACUCCAGCUUUAGACAGUUUGAUUAAGGAUUAUCCCUGUGUCAUGUUAGAAGCUUCGGGGGAAGCCGUUGGUCUACCACAAGGACAAAUCGGUAACUCGGAAGUGGGUCACCUCAAUAUUGGGGCUGGUCGAAUUGUUUACACUGGUUUAUCGUUAAUUAACCAAAACAUUAAAACCGGGGCCUUUCACCACAACCAGGUGUUACUAGAGGCGAUUGCUAGGGCCAAGGCUAACAAUGCUAAGUUGCACUUAAUUGGUCUGUUUUCCCAUGGCGGGGUACACAGUCACAUGGACCAUUUGUAUGCCUUGAUUAAACUAGCAGCACCGCAGGUCAAAAUGGUGCUCCACCUCUUUGGUGAUGGGCGGGAUGUAGCACCUUGCACGAUGAAGAGUGACCUUGAAGCCUUCAUGGUGUUCUUAAAGGAUUACCACAAUGUCAUCAUUGGUACCUUAGGUGGGCGUUACUAUGGUAUGGAUCGUGACCAGCGCUGGGACAGAGAAGAGAUUGCUUAUAAUGCCAUUUUGGGUAACAGUAAGGCUAGCUUUACUGAUCCGGUAGCUUAUGUUCAAAGUGCCUAUGACCAAAAGGUAACCGAUGAGUUUUUGUACCCGGCUGUCAAUGGUAAUGUAGAUAAAGAGCAGUUUGCGCUCAAAGAUCAUGACAGUGUGAUCUUCUUUAACUUCCGUCCUGAUCGUGCGCGGCAAAUGUCACACAUGCUCUUUCAAACAGAUUACUAUGACUACACCCCUAAAGCAGGACGAAAGUACAACCUCUUCUUUGUCACGAUGAUGAACUAUGAGGGGAUUAAACCAAGUGCCGUGGUCUUUCCGCCCGAAACUAUUCCCAAUACUUUUGGGGAAGUCAUUGCGCACAAUAAGUUAAAGCAACUGCGAAUUGCAGAAACGGAAAAGUACGCCCAUGUAACCUUCUUCUUUGAUGGUGGAGUGGAAGUGGAUCUACCCAAUGAAACUAAGUGCAUGGUACCUUCGUUAAAGGUGGCUACGUAUGACUUAGCACCGGAAAUGGCAUGUAAGGGGAUAACUGAUCAAUUACUAAAUCAAAUUAACCAGUUCGAUUUGACGGUGUUGAACUUUGCCAACCCUGAUAUGGUAGGUCAUACUGGUAACUAUGCCGCUUGUGUGCAGGGCUUAGAGGCCUUGGAUGUGCAAAUACAGCGCAUUAUUGAUUUCUGCAAGGCUAACCACAUUACCCUGUUCUUAACUGCUGACCAUGGUAACGCGGAAGAGAUGAUUGACAGCAACAAUAACCCAGUUACCAAACACACUGUCAACAAGGUGCCGUUUGUAUGUACUGAUACAAACAUUGACUUACAACAAGACAGUGCUAGUCUAGCCAAUAUUGCCCCAACCAUUUUGGCUUACUUAGGGCUCAAACAGCCCGCAGAAAUGACCGCAAACUCCCUUUUAAUAAGUAAAAAGUAA</t>
  </si>
  <si>
    <t>C14535H16384N5751O10664P1527</t>
  </si>
  <si>
    <t>MPN628</t>
  </si>
  <si>
    <t>PiAbcTransporter-A-Rna</t>
  </si>
  <si>
    <t>Phosphate import ATP-binding protein pstB (RNA)</t>
  </si>
  <si>
    <t>AUGAAAAAAGGCCUAAAAACAAUUUGACACAACUUCAUCCAAAAGCGCGAAAAGGUGAAGCAGUACCGUGCUUUAUAUGAAAAACAAAUUAAGCAAUACCAGCAAAAAGUUGCUAAGUUAGAUCCCACUACCAAAGCUGAGGAAAUUGCUAACUUGCAGAGUGAAAUUGAUGUGUUGCAACGCCUCAUCAAAAUUAAGAAUACCAAGGACGAUGUUGUCAAACAAGACUUUGACAAGAAGAAUGUCUUUGAAAUUGAAAACCUUAACUUCUGGUACAACAAGGACAAGCAGGUCUUAUUUGACAUUAACCUCAAAAUUAAGCGCAAUAAGAUUACCGCUUUAAUUGGUAAAUCCGGUUGUGGUAAGUCCACCUUUAUCCGUUGUUUAAAUAAAUUAAAUGACCUCAAUGAAAAUGUGCGCUGAAAUGGCAAGAUUUUCUUUUUGGGUAAAAACAUUAAUUCCGGAAUUAUUAAUGAUUUAACCUUGCGCACACGGGUUGGUAUGGUGUUCCAGCAACUCACCCCUUUUAACUUUUCCAUCUUUGAAAACAUUGCCUAUGGACUGAGAGCCCAUGGCAUUCAUAACAAGCAAGCGAUUCAUGAAAUUGUGGAACAGGCCUUAAAGUCAACCGCCUUAUGGGACGAGGUCAAAGAUAACUUACACCGUAAUGCCAAUACCCUUUCGGGUGGUCAACAACAACGGUUGUGUAUUGCCAGAGCCAUUGCUCUACAACCCGAUGUCUUAUUAAUGGAUGAACCAACUAGUGCGUUGGACUCAAUUGCCACUAACUCGAUUGAGCUGUUAAUCCAGCAAUUAAAGGAAAAAUACACGAUUAUUAUUGUGACUCACUCAAUGGCACAAACUAUUAGAAUCACUGAUGAAACGAUUUUCUUUGCUAACGGAAGGGUAGUGGAACAAGGUACUACCAAGCAAAUCUUUACGAGACCAAAGCAAAAGGAAACUAACCGUUACAUUAGUGGGAGGAAUUAA</t>
  </si>
  <si>
    <t>C9446H10629N3780O6845P990</t>
  </si>
  <si>
    <t>MPN609</t>
  </si>
  <si>
    <t>PiAbcTransporter-B-Rna</t>
  </si>
  <si>
    <t>Phosphate-binding protein pstS (RNA)</t>
  </si>
  <si>
    <t>GUGCUAAGAGUUGCAAGACUUUCUAGACUAGCAUUACUAUCACUAACCGCUGUUAUUUUUAGCGGUUGUGCCAAUAUUAAUUUAAUUAGUGCUGUUGGUUCUUCUUCGGUACAACCGUUGUUAAGCAAACUCAGUUCGCACUAUGUCUUGAACCACAAUGACAAGGAUAACCUUGUAGAAAUUAGUGUCCAAGCGGGUGGCUCUAGUGCUGGGGUGAAAGCAAUCACCAAGGGACUAGCUGACAUUGGUAAUGUCUCGAAAAACACCAAGAGCUAUGCUGAGGAAAACAAGCAGUUGUGGAUGGACAAAAAGCUCAAAACAAUUACACUUGGCAAAGAUGCCAUUGCUGUUAUUUAUAAAGCACCAUCAGAGUUUAAGGGCAAACUAGUUCUCACUAAAGACAACCUCAACGAUCUUUACGAUCUGUUCGCUGGUAGCAAAAGCGUUGACAUUAAUAAGUUUGUCGAAAACGGACAAACCACUAAAAACAGUAAUCAUAAUUUGAUAGGCUUCCCCCGUACUGGGGGCGCUUUUGCUUCUGGUACCGCUGAAGCUUUCUUGAAGUUUUCGGGUCUUACACAGACAAAAACUUUAGAUAAAGAUUCCAAAGAAAUUUUGGAAGGUCAACGCAACUAUGGCCCCAAUGCGCGACCAACUAGUGAAACCAACAUUGAGGCCUUUAAUACCUUUGUCACAACUUUGCGACAACCCAAUUUAUACGGCAUGGUGUACCUCAGUUUAGGGUUUGUGAAUAACAACAUGAACCUAAUUAAGAGUGAAGGUUUUGAGGUUUUAAAAGUCAAAUAUGAUAAUAACGCAGUUACCCCCUCCAGUCAAGCAGUUUCUAGCAACACUUACAAAUGGGUACGCCCGUUGAACUCAGUGGUUUCCCUGUUACCAAAACAAAAAACACUGCCAAGUAUCCAACGCUUUUUUAACUGAUUGUUAUUUAGCAACAACAGUGAAAUUAAGAAAAUAUACGAUGACUUUGGUGUGUUAGAGUUAACGGCUGACGAAAAGAAAAAGAUGUUUAAAACAGGUAAUGCAGAAAUGAGCAACAUUGCCAACUUCUGGGUUGAUGAUUACAGUCUGAACAACCAAACCUUCGGUGCACUCUAG</t>
  </si>
  <si>
    <t>C10661H12004N4231O7775P1119</t>
  </si>
  <si>
    <t>MPN611</t>
  </si>
  <si>
    <t>PiAbcTransporter-T-Rna</t>
  </si>
  <si>
    <t>Phosphate transport system permease protein pstA homolog (RNA)</t>
  </si>
  <si>
    <t>GUGAAACAGAAAAUUAAAAGCCGUUUAAAAAAAGACAACUGGCUGCGGUACUUAUCGCAAACAGUGGCUGUUUGUUUUUUACUGCUCUUCAUUAGCUUCUUUAUUUUCCUCUUAAUUGAAGCAGCUAAAACUGGUCCUGACUUUACCAAGUCCUUACUGGGUUUGGAAUUUAACUUGGGUGCUAAAAAAGCGAGCAUCUGGUUUCCGCUGUUAGUUAGUUUUGUGGUUUCGAUUGGCUCGUUAAUUAUUGCGAGCUAUAUCGGUGUUCGCACUUCGAUUUUCUUGGUUUAUCGUUGCAAACCCCGGAUUCGCAAAAAACUACUUUUAGUAAUUGACAUUCUGUCCGGGAUCCCUUCAGUGAUCUUUGGAUUGUUUGCUACCCAAAUUCUCAGCAGUAUCUUCCGUGACGUGUUGCACUUGCCACCCUUAUCACUGCUUAACGUGAUUGUGAUGCUGUCCUUCAUGAUCAUUCCGAUUGUGAUUUCCUUAACCACCAAUGCCUUACUGCACGUGGAAUCUAGCUUAAUGACGGUUGCCAUUUCACUUGGUGAAAACAAAACCAGUGUGAUUUAUAAGGUAAUUAAAAAGGAAAUCAAAGCCCAACUAGUAGUAAUCUUGGUAUUAGCGUUUGGUCGUGCCAUUAGCGAAACGAUGGCUGUGAACUUUAUUUUGCAGAGUGUUAACUACCAGGAAGUGAUUGCUAAUGAUCGUUUCUUUACUUCAGAUCUCAAAACUUUGGGUUCUGUUAUCUCCACCUUUAUCUUUUCGGAAAACGGCGAUGAACAGGUUAGUGGGGUCUUAUACACUUUUGGCAUUAUUAUCUUUGUCUUAAUUUCCUUCUUGAACUUUUUUGCCAUUUGAUCGACCCGGCCAAAAACGCUGGAACGCUAUCCUUUCCUAAAGAAGAUUAGUAACUUUAUUUAUCAAGUAGUGUGGUUUAUUCCUAAUAACAUUGGCGCUCUUUUUACUGAUUUAACUGCUAGAAGACAACAGGUUAAAAAGAUUACAGCUGCUAAUGUUGAGCAGCGCGCUACCUUCUUCAAGGAAAGGAUGCAGACUAACCACUUAAAUAAGGUUUACACAUCGUGAAAAAUCCUGCAGGAAAUUUUUUGUGCCGUCUUAGCGUUUGGUUUUGUGUUAGGGAUUCUCUUGUUUGUUUUUAUUAAUGGUAGUCAAGCGAUUCAGCGCAGUGGUUCCACUGUCUUUUCGUUUGGUGUAGAUACUACAGGGCGAGCUUUAGUCAAUACCUUGGUGAUUAUUCUGGUUGCCAUUGGUAUUACCUUUCCAAUCGCUUUGUUAAUUGCCAUUUGAUUAAACGAAUACACGAAGUCGCGGAUUGCAAAAAAUACCUUUAGUUUUGUAAUUGAUUCGCUCAGCUCGAUGCCCUCGAUUAUUUACGGAUUGUUUGGUCUAUCCUUCUUUUUGCGAACACUGCAAUUAAGUGCGGGUGGUGCGAAUGGUACUAGUUUAAUGGCGGGUAUUCUUACUAUUAGUGUAGUGGUCUUACCCUUUUUAAUUCGCACAUGUCAGGAAGCACUCAAUAAUGUCAGUUGGGACUUGCGGGUAAGUGCUUAUGCCUUAGGUGUAAGUAAAAGGGAAGUAAUUUGGAAAAUUGUGUUACCAGGGGCGUUGAAGGGUUUAAUUAUUGCGCUUAUUUUAACGAUUAACAGAAUUAUUGCGGAAACAGCUCCUUUCUUUAUUACCGCUGGGUUAGCAUCCAGCAACUUGUUUGAUUUAAGUCUACCGGGUCAAACCUUAACCACAAGAAUUUAUGGUCAGUUAUUUUCCACUAACAGUACGGCGGUUGAUGUAAUGCUGGAAACCGCUUUGGUAUCAAUUGUCUUCCUGAUGUUCUUAAUCUUUUUAAGCUCUUACUUAAUUCCUUACCUGUUUUCGUUUAAUAAACAAAAGUGAUUACAAAUUAAAAGCAAAUUGCAAUUAUGAAAAAAGGCCUAA</t>
  </si>
  <si>
    <t>C18507H20826N6983O13877P1956</t>
  </si>
  <si>
    <t>MPN610</t>
  </si>
  <si>
    <t>Ppa-Rna</t>
  </si>
  <si>
    <t>Inorganic pyrophosphatase (RNA)</t>
  </si>
  <si>
    <t>AUGGACAAAUUUUUAAUCGAUGUUACUGUAGAAAUUCCUAAGAGCAGUAAGAUCAAGUAUGAAUACGACCGCAAGACUAGUCAAAUCCGUGUCGACAGGAUUCUCUUUGGUAGUGAAUCUUAUCCACAAAACUAUGGUUUUAUCGCUAACACCUUAGACUGGGAUGGUGAUGAAUUGGACUGUUUUAUCUUCGCUGACCAAGCCUUUCUACCAGGUGUAGUAGUACCUACUAGAAUUGUAGGAGCUUUAGAAAUGGUAGAUGACGGUGAAUUGGAUACCAAACUUUUAGGGGUCAUUGAUUGUGAUCCGCGUUACAAAGAGAUUAACUCCGUCAAUGAUUUACCAAAACACCGCGUUGAUGAAAUUAUUGGUUUUCUCAAAACUUACAAAUUACUACAAAAGAAAGAAGUAAUUAUUAAGGGAGUGCAAAGUUUGGAGUGGGCUAAGAAAGAAUACCAAGUGUGUGUUGAUUUAAUGAAGCAAUAUGGUAAGUUGCCUAAGGAUGAGUUUAUCGCUAAAAUGCAAAAACUCCAUCCUGAACACUACCAAAAAUAG</t>
  </si>
  <si>
    <t>C5299H5944N2111O3860P555</t>
  </si>
  <si>
    <t>MPN528</t>
  </si>
  <si>
    <t>Prs-Rna</t>
  </si>
  <si>
    <t>Ribose-phosphate pyrophosphokinase (RNA)</t>
  </si>
  <si>
    <t>AUGAGAUUAAACAAAUUACGGCACGCCAAAAGCAAGAAGGACUUUCCAUUAUUCCACUUAAAGUGUUCUUUAAAAAUGGCAAAAUUAAAAUGGAAAUCUGGUUGGCCAAACCUAAGAAAAAAUUUGAUAAACGUGAAGCCAUCAAAAGUAAAACGAUCCAGCGCGAAUUGCGCCAACAAUAUGGAUCGCCAUAACCACGUUGUUUUUAGCUUAUCGAAAACCCACGACUUAGUUAGUCGUAUUUGUCAGAAACUCAAAAUGCCCAUGGGGUUAAUUACCCAUAAUGAGUUUGCUGAUGGGGAGACCUACAUCCGCUUUGAGGAGUCUGUGCGCAAUAAGGAUGUUUUUAUCUUUCAGUCUACCUGUGCGCCAGUCAACGAUUCCUUAAUGGAAUUGUUAAUAGCAAUUGAUGCCUUAAAACGGGGUAGUGCAAAAAGUAUUACCGCCAUUUUGCCGUACUAUGGUUAUGCACGGCAAGAUCGCAAAACAAUGGGACGCGAACCGAUAACUAGUAAAUUAGUAGCGGAUUUGUUAACCACGGCUGGGGUGAGCCGCGUAGCUUUAACCGACAUCCACAGCGACCAAACCCAGGGUUUCUUUAAUAUACCCGUGGAUACAUUGCGAACCUACCACGUCUUUUUAACCCGCACUGUAGAGCUGUUAGGUAAAAAAGACCUUGUGGUGGUGUCCCCCGAUUAUGGCGGUGUAAAGCGGGCAAGGUUAAUUGCAACAUCUUUGGAACUACCGCUAGCGAUUAUUGACAAGCGUCGCCCAGCCCACAAUGUAGCGGAAUCAAUUAAUGUCUUGGGUGAAGUAGCGAACAAAAACUGUCUAAUAGUGGACGACAUGAUUGACACCGGUGGUACGGUAAUAGCAGCAGCUAAACUACUCCGGGAACACCAUGCCAAAAAGGUCUGUGUCAUGGCCACCCAUGGUUUGUUUAACGGUGAAGCACCGCAACGCUUCCAAAAGGCCUUUAACGAAGGCUUAGUGGACUAUUUGUUUGUCUCCAACUCCAUUCCUCAAACUAAGUUUGACCAGUGUCCCCAGUUUCAGGUAAUUGAUCUAGCACCGUUAUUUGAAGAGGUGUUAUUGUGUUACGCUAAUAACUCUUCCAUUUCUGCCAUUUAUACGCGCCACAUUGAAUGGAUAAAAAAACACGUCUAA</t>
  </si>
  <si>
    <t>C11109H12529N4404O8124P1167</t>
  </si>
  <si>
    <t>MPN073</t>
  </si>
  <si>
    <t>Pts-Rna</t>
  </si>
  <si>
    <t>PTS EIIABC (glucose) (RNA)</t>
  </si>
  <si>
    <t>AUGCAAAUUAAAGCACAGGACACAGGACAGCAAAAGAAGUCCUGUUUAUUGUCUAACAUCCGCAAUAAAUGGAAAAACCGGAAUCGCGGGAGUUUCCGCCAAUGAGUUGGAAAGCUUUCCAAUGGGUUGAUGAUCCCGAUUGCCGUUUUACCUAUUGCGGGUAUUUUUUUGGGUGUUGGUGAUGCAAUUGCCGGAAAUGCAGGUGAUUUAACUGGUCUGCGUUAUUUCGGACUUUUCAUUAAAAAUGGUGGUGAUGUUGUUUUUGCUAACCUACCCAUUUUGUUUGCUAUUGCUAUAGCAAUAACGUUCUCACAAGACGCUGGGGUCGCCGGAUUUUCGGCCUUUGUCUUUUGAGCUGCUAUGAACGGGUUUAUGAGCUCGUUAAUAUUGCCUUUUGAUAAAGCAGGCAAAAUUAUUACUGACACUUCGACUCCAAUUGCUGGUUUUAAAGUACUUUACAACAAGAGUGUCCCUGUUCAUGCUAUUGCUACAACCUUGGGACUGCGAACAUUAUCAACCUCAGUAUUCGGUGGGAUUAUUGUAGGUGCCUUAACUUCAGUACUUUACAAGAAGUUUUAUGCCAUUAGGUUACCUGAUGUAAUUGGAUUCUUUAGCGGUACUCGUUUUGUCCCUAUUAUUUGUUUUGUGGUAGCGAUUCCUGUUGCGUUAAUCUUGUUAAUGAUCUGACCAGCUGUCUCCAUUGGACUUAAUGCUAUUGGUACUGGUUUAGGUUUCUUAGGUGGUAAAGGUUAUGGUGCCAACAGUUUGAUCUUUGGUUACAUUGAACGUUCCUUAAUUCCGUUUGGUGUGCACCACGCCUUCUAUGCACCACUUUGAUACACCUCUGCUGGUGGUAGCUUACAAGAAAUUGUUAACCAACAGGUUUGGAUUCGUCCCGACUUCCACUUAAGUGAUAACUAUGUAGCACGGGUAAUUGGUUGAGUUGAUCCUAAUAACUCUAGCAUGUACAUUAUUCCUGGUGCAUUAAAUGGUCAAAAUGGAAGUUCAACCGGUAAUACAAUGUCAAAAGAUCUUAAUGGAGCACUUUCUGCCUACAUGAGUAAAGAAAGCACAGCUUUCUUAACUUGAAAAGAUCUAGUUGAUGGCUUAACCUUUAAAGGUAAUUUUGAUAAGAUGGCCGAAAACGGUUUGUUAGACGGUUCUAACAAAAUUUGAUUGGGUCUGAACGGUUCUGGUAUUUUAGGUAAAAAAUUGUUACUAAGUGAUGGUAAUGUUUACACUAUUACCUUUAAAACCUUUGCCAACACUACUCCAAUUGCUUGGAGUAAAGGUGCACAGGCAGUGUUACCUUUAAAUGCUAGCUCUACAAUCGUUAACAAUCCAACCGCUUUAGCAGCAGCUACACAAAGUAAUAAUAACACUAACAACAUUAAACUUUACCCGGUAAAUUCCUUUAGGGUAGCUGUUGAAAGUUUAAAUCCAGCGCAAUACUCCCAGGGUAAAUUCCCCUUCAUGUUGUUUGGAAUUCCAGCAGCUGGUGUAGCCAUGAUCUUGGCAGCACCUAAAGAUAGAAGAAAGGAAGCAGCUUCGAUUGUUGGUAGUGCAGCAUUUACCAGUUUCUUAACUGGUAUUACUGAACCAUUUGAAUUUACCUUCUUGUUCUUAGCGCCUUGAUUAUUCUAUGGGGUGCACGCUGUUUUGGCAGCUGUAAGCUUCUGGUUAAUGAACAUCUUGGGUGCUAAUGUGGGUCAAACCUUCUCUGGUUCCUUUAUUGACUUUAUUCUCUAUGGUGCUUUACCAGAUGGUCGUCGUUGGUUAGCAAACUCUUACUUAGUACCUAUUAUUGGACUGUUCUUAGCUGCCAUCUACUUCCCAACCUUCUACUUCUUAAUUAAGCACUUUAACUUGGCAACUCCAGGUCGUGGUGGUAAGUUAAUUACCAAGAAGGAAUACUUAGCAAGCAAAGCAGCCGCUAAAGCAGAGGGUGUAAGUGGUGUAGCAGAAAACUUUACCCAAACGCAAAUUGAAGCGGGCAUCUUACUCCAAGCUUACGGUGGCAAGGAAAACAUUGUUGAACUAGGUGCAUGUAUUACCAAGUUACGGGUUACUGUUAAGAACCCCGAACUAGUUAAGGAAGAACCUAUUAAAGAACUUGGAGCUGCUGGGGUAAUGCGUACCACCCCAACCUUCUUUGUGGCCGUUUUUGGUACCCGCGCUGCCGUUUACAAAUCUGCUAUGCAGGACAUUAUCCAGGGCAAGGUUAACUGGGAAGCGUUGCAAAAGGUUAUUAAUACAGAUCAACUAGCUGUUGAGCCUAAAGAAACCACUCCACCAAAGGAAGUAAUGCCGGUGGUACAAGACGAAAUUGUGAUUCUGUCCCCAGUUAACGGUACCUUAAAAUCACUCAAUCAAGUACCCGAUGAAACCUUUAAGCAAAAGCUAGUGGGUGAAGGUGUUGCCAUUGUACCGAGCGAUGGUCACUUUAAAGCCCCUGGUGAAGCAGGUGUGAAAACGGAGUUAGCUUUCCCUGGUGGUCACGCUUACAUCUUUGACAUUGAUGGCAUUAAGGUAAUGUUGCACAUUGGGAUUGACACUGUGCAAAUUAACGCCAAAAAACAACCGGGCGAACCACUAGAAGUGUUUGACAUUAAGACCAAACAGGGUGAGUACACUAAGGAAAAGAGUGAAAGUGUAGUGGAAGUUGAUUUAAAGAAACUCAGCAAGAAGUACAACCCAAUUACCCCAUUUGUGGUAAUGAAGGAAUCACUAGAAAACUUUAAAUUAGUGCCAAUCCGCCAACGCGGUGAGAUUAAAGUGGGCCAACCAAUCUUUAAACUAGUCUACAAGAAGUCACAGGCAUAA</t>
  </si>
  <si>
    <t>C26819H30192N10431O19826P2823</t>
  </si>
  <si>
    <t>MPN207</t>
  </si>
  <si>
    <t>Pyk-Rna</t>
  </si>
  <si>
    <t>Pyruvate kinase (RNA)</t>
  </si>
  <si>
    <t>AUGAUUCACCACCUAAAACGCACUAAGAUUAUUGCCACCUGUGGUCCGGCUUUAACUAAAAAGCUAUGAACGCUAGCAAUGUUAGAUGACCCAGCUUACGCUGCGAUGAAAGCAGAAGCUUACGCCAACAUUGAAAAUAUUAUUAAAAACGGCGUAACGGUAAUCCGCUUAAACUUCUCCCAUGGUAACCAUGAAGAGCAGGCUGUAAGGAUUAAGAUUGUUCGUGAUGUGGCUAAAAAGCUCAACCUCCCGGUGUCAAUUAUGUUAGACACCAACGGUCCGGAAAUCCGCGUCUUUGAAACGGCCCCUGAAGGGUUAAAGAUCCUCAAGGACAGUGAGGUGGUUAUUAACACCACCACUAAGGAAGUGGCUAAAAAUAACCAGUUUAGUGUGAGUGAUGCUAGUGGCACUUACAACAUGGUAAACGAUGUUAAGGUGGGACAAAAAAUCCUCGUUGAUGAUGGUAAGUUAAGCUUAGUCGUAAAGCGGAUUGAUACGAAGAACAACCAGGUUAUUUGUGUUGCCCAAAAUGACCACACUAUCUUUACCAAAAAGCGCUUAAACCUCCCCAAUGCCGACUACUCAAUUCCCUUUUUAAGUGCUAAAGACCUACGCGACAUUGACUUUGGUUUAACCCACCAAAUUGACUACAUUGCCGCUUCCUUUGUCAAUACAACGGAAAACAUCAAGCAACUGCGUGACUACCUCGCUUCUAAGAAUGCCAAGCAUGUCAAGCUUAUUGCCAAAAUUGAGUCCAACCACGCUUUAAACAACAUUGAUGGGAUUAUUAAAGCGAGUGAUGGCAUUAUGGUAGCACGGGGUGAUUUGGGCUUGGAGAUCCCAUAUUACAAGGUGCCUUACUGACAACGGUACAUGAUAAAAGCGUGUCGUUUCUUUAACAAGCGUGUUAUUACCGCAACUCAAAUGUUGGACUCUUUGGAAAAAAACAUCCAACCAACUCGCGCUGAAGUUACUGAUGUGUACUUUGCCGUGGACCGCGGCAAUGAUGCCACCAUGUUAAGUGGAGAAACCGCAAAUGGGGCGUUUCCCCUUAAUGCUGUGUAUGUAAUGAAGAUGAUUGAUAAACAGUCCGAAACGUUCUUUGAUUACCAGUACAACUUGAACUAUUACAUGGCCAACUCCAAGGCCCGUCACAGUGAGUUUUGAAAGCAGGUGGUGUUACCGUUAGCACAAAAAACAGCACCAAAACGCAAACUGAUUAACAGUGACUUUAAAUACGACUUUGUGGUGCACGCCACCAACAACCUUAAUGAAAUCUAUGCCUUGUCCAACGCUCGCUUAGCGGCUGCGGUAAUUAUCUUGACCAAUGACCCCCAAGUAUACACCGGGCACGGCGUUGAUUAUGGCAUCUUCCCUUACUUAAUUGACCAAAAGCCGCAAAGCUUAAGUAAAGCUGAGUUUAAGAGCUUAGCUAAUGUUGCCAUUAAACACUACCAGCAGCAUGGGGAAAUUAGUCAAUUAAAGCAGUGUUUGGGAGUAUUUCACAAUAAGAUCAUUAGCUUAUAA</t>
  </si>
  <si>
    <t>C14541H16404N5783O10604P1527</t>
  </si>
  <si>
    <t>MPN303</t>
  </si>
  <si>
    <t>PyrH-Rna</t>
  </si>
  <si>
    <t>Uridylate kinase (RNA)</t>
  </si>
  <si>
    <t>GUGCGCAAAUGAAAAAAUAAGAUGCGCCUAAAGAUCCUAAUCAAACUAAGCGGUGCUGGCAUGAGCGCUGAUAGUUCCGAACCGUUUUCCAACCAAUUUUUAGAAACUGUCAUCGCUCAACUAAAACAACUAGUACCCAACUACCAAAUAGGCAUUGUGAUUGGUGGGGGCAACAUUAUGCGCGGUAAGUCUUGUAGUGACUACAACAUUACCGAAAUAGCAGGGCACCACUUGGGCAUUAUGGCCACGGUUAUUAACGGCGCUUUUUUAAAGGCUAAGUUUGAUAGUCAUAAACUUAACAGCACCCUGUUGAGUGCAGUGAGCUGUCCUAGUUUAGCGACCCACAUUGUGUCCCAGACCACGAUUGAUGAUGCCUUUAAAAACCAUGACAUUGUCAUUUUUGCGGGCGGUACUGGUAACCCGUACUUUUCGACUGAUACCGCUGUGGCGUUGCGUGCUACCCAAAUGCAAGCCGAUAUUAUUCUAAUUGGCAAGAAUGGUGUUGAUGGGGUUUACACUGCGGAUCCUAAAAAGGAUAAGCAUGCUAAGUUUUUAGCUAGCUUAACUUACGCUGAAGCGAUUAAGAAUGACCUGCAAAUCAUGGACAUUACCGCCUUUACAAUGUGUAAGGAAAAUAACUUAAAGGUGAUCAUAUUUAACAUCAAUGCCGAGCAUGCCAUCAUUAAGGCAUUGAGCAAACAAGGUAAAUACACCUUAAUAGAAAAAUAA</t>
  </si>
  <si>
    <t>C6945H7825N2760O5070P729</t>
  </si>
  <si>
    <t>MPN632</t>
  </si>
  <si>
    <t>Ribosome-5S-Rna</t>
  </si>
  <si>
    <t>5S ribosomal rRNA (RNA)</t>
  </si>
  <si>
    <t>UUUGGUGCCCAUGUCGCUGUGGAAACACCUGGUUCCAUUUCGAACCCAGCAGUUAAGCACAGUGGAGCCGAAUGUAGCUGUUUCAGUGAGAAUAGGAAAGCACCAAGC</t>
  </si>
  <si>
    <t>C1030H1164N415O752P108</t>
  </si>
  <si>
    <t>MPNr03</t>
  </si>
  <si>
    <t>Ribosome-16S-Rna</t>
  </si>
  <si>
    <t>16S ribosomal rRNA (RNA)</t>
  </si>
  <si>
    <t>CAGGCUGUUGACAACUCUGUCGACGCCGAAAAUGUUCUUUCAAAACUGGAUGCAAUCUGUCAAUUUUUCUGAGAGUUUGAUCCUGGCUCAGGAUUAACGCUGGCGGCAUGCCUAAUACAUGCAAGUCGAUCGAAAGUAGUAAUACUUUAGAGGCGAACGGGUGAGUAACACGUAUCCAAUCUACCUUAUAAUGGGGGAUAACUAGUUGAAAGACUAGCUAAUACCGCAUAAGAACUUUGGUUCGCAUGAAUCAAAGUUGAAAGGACCUGCAAGGGUUCGUUAUUUGAUGAGGGUGCGCCAUAUCAGCUAGUUGGUGGGGUAACGGCCUACCAAGGCAAUGACGUGUAGCUAUGCUGAGAAGUAGAAUAGCCACAAUGGGACUGAGACACGGCCCAUACUCCUACGGGAGGCAGCAGUAGGGAAUUUUUCACAAUGAGCGAAAGCUUGAUGGAGCAAUGCCGCGUGAACGAUGAAGGUCUUUAAGAUUGUAAAGUUCUUUUAUUUGGGAAGAAUGACUUUAGCAGGUAAUGGCUAGAGUUUGACUGUACCAUUUUGAAUAAGUGACGACUAACUAUGUGCCAGCAGUCGCGGUAAUACAUAGGUCGCAAGCGUUAUCCGGAUUUAUUGGGCGUAAAGCAAGCGCAGGCGGAUUGAAAAGUCUGGUGUUAAAGGCAGCUGCUUAACAGUUGUAUGCAUUGGAAACUAUUAAUCUAGAGUGUGGUAGGGAGUUUUGGAAUUUCAUGUGGAGCGGUGAAAUGCGUAGAUAUAUGAAGGAACACCAGUGGCGAAGGCGAAAACUUAGGCCAUUACUGACGCUUAGGCUUGAAAGUGUGGGGAGCAAAUAGGAUUAGAUACCCUAGUAGUCCACACCGUAAACGAUAGAUACUAGCUGUCGGGGCGAUCCCCUCGGUAGUGAAGUUAACACAUUAAGUAUCUCGCCUGGGUAGUACAUUCGCAAGAAUGAAACUCAAACGGAAUUGACGGGGACCCGCACAAGUGGUGGAGCAUGUUGCUUAAUUCGACGGUACACGAAAAACCUUACCUAGACUUGACAUCCUUGGCAAAGUUAUGGAAACAUAAUGGAGGUUAACCGAGUGACAGGUGGUGCAUGGUUGUCGUCAGCUCGUGUCGUGAGAUGUUGGGUUAAGUCCCGCAACGAGCGCAACCCUUAUCGUUAGUUACAUUGUCUAGCGAGACUGCUAAUGCAAAUUGGAGGAAGGAAGGGAUGACGUCAAAUCAUCAUGCCCCUUAUGUCUAGGGCUGCAAACGUGCUACAAUGGCCAAUACAAACAGUCGCCAGCUUGUAAAAGUGAGCAAAUCUGUAAAGUUGGUCUCAGUUCGGAUUGAGGGCUGCAAUUCGUCCUCAUGAAGUCGGAAUCACUAGUAAUCGCGAAUCAGCUAUGUCGCGGUGAAUACGUUCUCGGGUCUUGUACACACCGCCCGUCAAACUAUGAAAGCUGGUAAUAUUUAAAAACGUGUUGCUAACCAUUAGGAAGCGCAUGUCAAGGAUAGCACCGGUGAUUGGAGUUAAGUCGUAACAAGGUACCCCUA</t>
  </si>
  <si>
    <t>C14825H16670N5993O10798P1551</t>
  </si>
  <si>
    <t>MPNr01</t>
  </si>
  <si>
    <t>Ribosome-23S-Rna</t>
  </si>
  <si>
    <t>23S ribosomal rRNA (RNA)</t>
  </si>
  <si>
    <t>CAAUAAGUUACUAAGGGCUUAUGGUGGAUGCCUUGGCACUAAUAGGCGAUGAAGGACGUGUUAACCUGCGAUAAGCUUCGGGUAGGUGGUAAGAACCUCAGAUCCGGAGAUUUCCGAAUGGAGCAAUCCGGUAGUUGGAAACAGCUAUCAUUAAUUGAUGAAUAAAUAGUCAAUUAAAGCAAUACGUGGUGAAGUGAAACAUCUCAGUAGCCACAGGAAAAGAAAACGAAUGUGAUUCCGUGUGUAGUGGCGAGCGAAAGCGGAACAGGCCAAACUUAUCAUUAGAUAGGGGUUGUAGGGCUUGCAAUGUGGACUUGAAAACGAUAGAAGAAGCUGUUGGAAAGCAGCGCGCAAAAGGGUGAUAGCCCCGUAUUUGAAAUUGUUUUCAUACCUAGCGAGAUCCCUGAGUAGCUCGGAAAACGUUAUUUUGAGUGAAUCUGCCCAGACCAUUGGGUAAGCCUAAAUACUAAUUAGUGACCGAUAGCGAAACAGUACCGUGAGGGAAAGGUGAAAAGAACCCAGAGAUGGGAGUGAAAUAGAUUCUGAAACCAUAUGCCUACAACGUGUCAGAGCACAUUAAUGUGUGAUGGCGUGCGUUUUGAAGUAUGAGCCGGCGAGUUAUGAUAGCAAGCGUUAGUUAACCAGGAGAUGGGGAGCUGUAGCGAAAGCGAGUUUUAAAAGAGCGUUUGUUUGUUAUUAUAGACCCGAAACGGGUUGAGCUAGUCAUGAGCAGGUUGAAGGUUGAGUAACAUCAACUGGAGGACCGAACCGACUCUCGUUGAAACGAUAGCGGAUGACUUGUGAUUAGGGGUGAAAUUCCAAUCGAAAUCCGUGAUAGCUGGUUCUCGUCGAAAUAGCUUUAAGGCUAGCGUGAGAUCACAAAUAAGUGGAGGUAAAGCUACUGAAUGUAUGAUGGCGCCACCUAGGCGUACUGAAUACAAUUAAACUCUGAAUGCCAUUUAUUUUAUUCUCGCAGUCAGACAGUGGGGGAUAAGCUUCAUUGUCAAGAGGGGAAGAGCCCAGAUCAUUAAAUAAGGUCCCCAAAAUAUACUAAGUGGAAAAGGAUGUGAAAGUGCUAAAACAGCAAGGAUGUUGGCUUAGAAGCAGCCAUCGUUUAAAGAGUGCGUAACAGCUCACUUGUCGAGUGUUUUUGCGCCGAAGAUGUAACGGGGCUAAGUAUAUUACCGAAUUUAUGGAUAAGAUUUAUAUCUUGUGGUAGACGAGCGUUGUAUUGGAGUUGAAGUCAAAGCGUGAGCAUUGGUGGAUCCAAUACAAGUGAGAAUGCCGGCAUGAGUAACGCUUGGGAGUGAGAAUCUCCCAAACCGAUUGACUAAGGUUUCCUGGACCAGGGUCGUCCUUCCAGGGUUAGUCUGGACCUAAGCUGAGGCUGAAAAGCGUAGGCGAUGGACAACAGGUUAAUAUUCCUGUACUUACAGUUAGACUGAUGGAGUGACAAAGAAGGUUUUCCACCCCCAUAAUUGGAUUUGGGGAUAAAUCAUAAGGUGGUACAAUAGGCAAAUCCGUUGUGCAUAACAUUGAGUGAUGAUGUCGAGUGAAUGAGUGAUCAAGUAGCGAAGGUGGUAUUAAUCAUGCUUUCAAGAAAAGCUUCUAGGGUUAAUCUAGCUGUAACCAGUACCGAGAACGAACACACGUAGUCAAGGAGAGGAUCCUAAGGUUAGCGAGUGAACUAUAGCCAAGGAACUCUGCAAAUUAACCCCGUAAGUUAGCGAGAAGGGGUGCUUAUGUAAAAGUAAGCCGCAGUGAAGAACGAGGGGGGACUGUUUAACUAAAACACAACUCUAUGCCAAACCGUAAGGUGAUGUAUAUGGGGUGACACCUGCCCAGUGCUGGAAGGUUAAAGAAGGAGGUUAGCGCAAGCGAAGCUUUUAACUGAAGCCCCAGUGAACGGCGGCCGUAACUAUAACGGUCCUAAGGUAGCGAAAUUCCUAGUCGGGUAAAUUCCGUCCCGCUUGAAUGGUGUAACCAUCUCUUGACUGUCUCGGCUAUAGACUCGGUGAAAUCCAGGUACGGGUGAAGACACCCGUUAGGCGCAACGGGACGGAAAGACCCCGUGAAGCUUUACUGUAGCUUAAUAUUGAUCAGGACAUUAUCAUGUAGAGAAUAGGUAGGAGCAAUCGAUGCAAGUUCGCUAGGACUUGUUGAUGCGAAAGGUGGAAUACUACCCUUGGUUGUGUGCUGUUCUAAUUGGUAACUGUUAUCCAGUUUCAAGACAGUGUUAGGUGGGCAGUUUGACUGGGGCGGUCGCCUCCUAAAAGGUAACGGAGGCGUACAAAGGUACCUUCAGUACGGUUGGAAAUCGUAUGUAGAGUGUAAUGGUGUAAGGGUGCUUGACUGUGAGACAUACAGGUCGAACAGGUGAGAAAUCAGGUCAUAGUGAUCCGGUGGUCCAGUAUGGAAUGGCCAUCGCUCAACGGAUAAAAGCUACUCCGGGGAUAACAGGCUGAUACUGCCCAAGAGUUCAUAUCGACGGCAGUGUUUGGCACCUCGAUGUCGACUCAUCUCAUCCUCGAGCUGAAGCAGGUUCGAAGGGUUCGGCUGUUCGCCGAUUAAAGAGAUACGUGAGUUGGGUUCAAACCGUCGUGAGACAGGUUGGUCCCUAUCUAUUGUGCCCGUAGGAAGAUUGAAGAGUGUUGCUUCUAGUACGAGAGGACCGAAGCGAGGACACCUCUUAUGCUCCAGUUGUAGCGCCAGCUGCACCGCUGGGUAGUAACGUGUCUAUUAGAUAAACGCUGAAAGCAUCUAAGUGUGAAACUAUCUCAAAGAUUAAUCUUCCCAUUUCGCAAGAAAGUAAGAGCCGUCAAAGACGAUGACGUUGAUAGGUUACAGGUGUAAGCAUAGUGAUAUGUUGAGCUGAGUAAUACUAAUUGCUCGAGGACUUAUUGGA</t>
  </si>
  <si>
    <t>C27816H31238N11339O20188P2905</t>
  </si>
  <si>
    <t>MPNr02</t>
  </si>
  <si>
    <t>Ribosome-S2-Rna</t>
  </si>
  <si>
    <t>30S ribosomal protein S2 (RNA)</t>
  </si>
  <si>
    <t>AUGUCAGAACUGAUUACAACACCUGUAGAAACCACCGCCAAAGCGGAACUCGUUUCCCUAGCUAAGCUCGGGGAAAUGCGUACCCAUGUCGGAAUGGUUAAGCGUUACUGGAACCCCAAAAUGGGCUUUUUUAUUGAACCAGAACGCAAGCACAAUAACGAUCACUUUGUAUUAGAGUUACAACGUCAAUCUUUGCAAACAGCUUACAACUACGUCAAGGAAGUAGCACAAAACAACGGUCAAAUUCUCUUCGUUGGUACUAAGAACGAUUAUGUGAAAAAACUCGUUAAUAAUAUCGCUAAACGGGUUGAUGUUGCUUUUAUUACUCAGCGCUGAUUGGGUGGUACUUUAACUAACUUUAAAACACUUUCAAUUUCAAUUAAUAAACUCAAUAAGUUAGUGGAAAAACAAGCGGAAAACGCGGCUGAUUUAACUAAAAAGGAAAACUUGAUGCUUUCCCGCGAAAUUGAACGCUUGGAGAAGUUCUUUGGCGGGGUAAAAUCACUUAAACGUUUACCGAACUUACUAAUUGUGGAUGACCCGGUAUACGAAAAGAAUGCGGUAGCGGAGGCUAACAUCUUGAGAAUUCCUGUAGUAGCGUUGUGUAACACUAACACCAAUCCGGAAUUAGUUGACUUUAUUAUUCCCGCUAACAACCACCAACCCCAAUCAACCUGCUUGUUGAUGAACUUAUUAGCUGAUGCGGUGGCUGAAGCUAAGGCAAUGCCAACCAUGUUUGCUUACAAACCGGAUGAGGAAAUUCAAAUUGAAAUUCCCCAAAAACAAGAGGCACCACGCCAAGUUGUAAACCGUGCAAAUUCUAAACAAAUUACCUCUCAACGGUUAAACAUUACUCGCAACCCAGAAGUUCUCACCCGUGAAUAA</t>
  </si>
  <si>
    <t>C8432H9508N3361O6126P885</t>
  </si>
  <si>
    <t>MPN208</t>
  </si>
  <si>
    <t>Ribosome-S3-Rna</t>
  </si>
  <si>
    <t>30S ribosomal protein S3 (RNA)</t>
  </si>
  <si>
    <t>AUGGGACAAAAAGUAAACUCCAACGGCUUGCGCUUUGGUAUUAACAAAAACUGGAUUUCGCGUUGAACCGCUAACUCCCACGCCCAGACUGCCAAGUGGUUAAUUGAAGACGAAAAAAUUCGUAACCUCUUCUUUGUCAACUACCGCAAUGCCCAAGUUUCGAACGUGGAGAUUGAACGUACUCAAGCAACCGUGGACGUAUUUGUGUACGCCGCCCAACCCGCUUUUCUCAUUGGUAGUGAAAACAAGAACAUCCAAAAGAUCACCAAGCAAAUUAAGCAAAUUAUUGGUCGUACCACCAAUUUAGACCUCACCAUUAACGAAAUUGGCUCCCCUAUGUUAUCAGCGCGCAUUAUUGCGCGGGAUCUAGCCAACGCGAUUGAAGCACGGGUACCGUUACGAACGGCAAUGCGCCAAUCCUUAAUUAAGGUGUUGAAGGCUGGCGCUAACGGGAUUAAGGUGUUGGUAUCGGGUCGGUUAAACGGUGCCGAAAUUGCGCGCGACAAGAUGUACAUCGAGGGCAAUAUGCCACUGUCAACCCUGCGUGCUGACAUUGACUAUGCCUUGGAAAAAGCGCAAACUACGUACGGUGUCAUUGGUGUUAAGGUAUGGAUUAAUCGCGGCAUGAUUUACACCAAGGGCUUAAACCGCACCCCGGCCCACAUUCUCCACCCACAAAAGAAACAACCAAACCGCCAAAACCAACAACCACGCCACUUUAACCAGGGCCAGGUGUUGAGUGCUAAUAAGUUAACUGGUAGUGAUGUGGAGACCAGCAGUAUCCAAGCACUUACUAAGCCUAACAAGGAGGACAAACAAUAA</t>
  </si>
  <si>
    <t>C7834H8861N3156O5683P822</t>
  </si>
  <si>
    <t>MPN171</t>
  </si>
  <si>
    <t>Ribosome-S4-Rna</t>
  </si>
  <si>
    <t>30S ribosomal protein S4 (RNA)</t>
  </si>
  <si>
    <t>AUGAAAUACACUGGUAGUAUUUUCAAACGAUCACGCCGCUUAGGUUUUUCGUUACUAGAAAACAACAAGGAGUUUUCGAAAGGGAAGAAGCGGAAAACGAUUCCUGGACAACACGGGAACCGUUUCCGUAGUUCCACUAUGUCUGGUUAUGCACAACAGUUGCAAGAAAAGCAACGGAUGCAAUACAUGUAUGGGAUUACUGAUAAACAGUUUAGACGCUUGUUUAGACUGGUAUUAAAACAACGGGGUAACUUAGCGGUUAACCUGUUCCGUGUUUUAGAGUCACGUUUAGACAACAUUGUGUACCGCAUGGGUUUUGCUCCAACCCGUCGCAGUGCGCGCCAAUUAGUUAACCACGGCCACGUAUUACUCAACGAUCGUACCGUGGACACCCCUUCCAUUAUUCUCAAUCCAGGGGAUAAGGUACGCUUGAAGGCCAAAACAAUUAAGAUUCCAAUUGUUAAGGCGGCGAGCGAAAGCGGUGUGGUCUCCCCGUUUGUGGAAACCAACAACAAGACCUUUGAAGGGACAUACGUGCGCUUCCCAGAACGUAGUGAACUCCCUGCUGGUAUUAACGAAUCGUACGUGGUCGAAUGGUACAAGCGUUUGGUUAAGUAG</t>
  </si>
  <si>
    <t>C5889H6641N2350O4305P618</t>
  </si>
  <si>
    <t>MPN446</t>
  </si>
  <si>
    <t>Ribosome-S5-Rna</t>
  </si>
  <si>
    <t>30S ribosomal protein S5 (RNA)</t>
  </si>
  <si>
    <t>AUGACUGAUCAAAACCAAAAAGCAAAUCAAGGUAACGGCUUGCAAACCACUAACCUCCAAGCCCACGCACAGCGUAAACACAACCUCCGUCCUUCCUCUGAAGGGAUUAAGAAAGCCGUGUCCAAAAAGGAAGGUGGUGGUCACAACCGUAACAACCAAAACCGUCGCUUCCAAAAACCGGCUUUCAAGAGUGAGUUUGAAGAACGCAUCGUCAAACUAAAGCGCAUUUCUAAAACCACUAAGGGUGGACGGAACAUGCGGUUUAGUGUGCUGGUCGUAGUUGGUAACCGCAAGGGCAAGAUCGGUUAUGGGAUUGCUAAGGCCUUGGAAGUACCGAAUGCGAUUAAGAAAGCCAUUAAAGCAGCGCACAACUCACUCCACACAAUUGAAAUCCACAAGGGUUCAAUUUACCACGAAGUAAUUGGCCGUAGUGGGGCGAGUCGCGUGUUGCUCAAACCCGCUCCUCAAGGUACGGGAAUUAUUGCUGGUGGUGCCAUUCGGGCCAUUAUUGAGCUCGCUGGUUACAGUGACAUUUACACCAAGAACCUCGGUCGCAACACGCCAAUUAACAUGAUCCACGCCACCAUGGAUGGGAUCUUAAAGCAGCUCUCUCCACGUCGGGUAGCGAUCUUACGUAACAAAAACCUCAACGAACUUUAG</t>
  </si>
  <si>
    <t>C6296H7123N2554O4554P660</t>
  </si>
  <si>
    <t>MPN182</t>
  </si>
  <si>
    <t>Ribosome-S6-Rna</t>
  </si>
  <si>
    <t>30S ribosomal protein S6 (RNA)</t>
  </si>
  <si>
    <t>AUGCAAUACAACAUUAUUCUUUUAGUUGAUGGUUCGCUCUCGUUAGAGCAAGCUAACCAAGUGAAUGAAAAACAACAGCAAACGUUAACCAACGUUGAGGGUUUGCAAACAGAAUACCUUGGUUUAAAGGAGUUGGCAUACCCAAUUAAGAAACAACUCUCAGCGCAUUAUUACCGCUGGAAGUUUAGUGGUGAUAACCAAUCCACGAAGGACUUUAAGCGUACCGCUAACAUUAACAAGCAAGUAUUACGUGAACUGAUUAUUAACUUAGAACGUGAGUACGGCUACUUAGCUUCGAUAAAUCCAAAAAAGCAACAGCUGGCACUGCAAAAACGCGCUAAGUAUGACGAAAUCAUUGCGCGGGAAAACAACCCCGAAAACCCGGAUGUACCAGUAACAUCAGGUUUAGCUUCCACCCAACCACGCUUAUCACGUACUGAAAAGGCACAAAAACCAAAGGAAGAGCUGUGGGAUGUGGUGCAAAAGAUGGGAAACUUUGACAGCGUUCAAGCCAACCCAUACCGCCCACGUUUCAAACGCUUUAACGCGGAACACGUUAACCAACGGCAAAACCAACAAAACAAUAACAAUAACCGUUUUGACCGCAACCGCAACCGUCAGCACAACCGCUUUAAGGAUAAGCAAUAA</t>
  </si>
  <si>
    <t>C6193H6994N2531O4436P648</t>
  </si>
  <si>
    <t>MPN228</t>
  </si>
  <si>
    <t>Ribosome-S7-Rna</t>
  </si>
  <si>
    <t>30S ribosomal protein S7 (RNA)</t>
  </si>
  <si>
    <t>AUGCGAAAAAAUCGUGCUCCCAAACGGACUGUUUUACCCGAUCCCGUUUUUAACAAUACGCUGGUAACCCGGAUUAUUAACGUCAUCAUGGAAGAUGGCAAGAAGGGUUUAGCACAACGAAUCUUAUACGGUGCUUUUGAUCUCAUUGAACAACGCACUAAAGAAAAACCCUUAACCGUGUUUGAACGCGCUGUGGGCAACGUGAUGCCGCGCUUGGAACUCCGGGUACGGCGGAUUGCGGGAUCCAACUAUCAGGUACCUACCGAAGUACCUCAAGACCGCAAGAUUGCUCUAGCACUCCGUUGAAUUGCAAUGUUUGCGCGUAAGCGUCAUGAAAAAACGAUGUUAGAGAAGAUUGCUAACGAAAUUAUUGAUGCAUCGAAUAAUACUGGUGCAGCCAUUAAAAAGAAGGACGAUACGCAUAAGAUGGCUGAAGCCAACAAGGCCUUUGCCCACAUGCGUUGGUAA</t>
  </si>
  <si>
    <t>C4465H5038N1799O3244P468</t>
  </si>
  <si>
    <t>MPN226</t>
  </si>
  <si>
    <t>Ribosome-S8-Rna</t>
  </si>
  <si>
    <t>30S ribosomal protein S8 (RNA)</t>
  </si>
  <si>
    <t>AUGAUAACAACUACAAAACCAAUUAAAGCCCACUUUGAUCCAGUGGCUGACUUACUAACGAAGAUUAACAAUGCGCGCAAAGCGAAGUUAAUGACGGUAACCACAAUUGCUUCCAAGCUCAAGAUUGCCAUCUUGGAAAUUUUGGUCAAGGAAGGUUAUUUAGCUAACUUCCAGGUCUUGGAAAACAAGAGCAAGACCAAGCGGAUUGUCACCUUUAACUUAAAAUACACGCAGCGCCGGAUUCCCUCCAUUAACGGGGUGAAACAAAUUUCCAAGCCGGGUCUGCGGAUCUACCGGCCCUUUGAAAAGCUCCCGUUAGUUUUAAACGGUCUUGGGAUUGCCAUUAUUUCCACUAGUGAUGGCGUGAUGACUGAUAAGGUAGCGCGCUUAAAGAAAAUUGGAGGGGAGAUUCUCGCUUACGUUUGGUAA</t>
  </si>
  <si>
    <t>C4088H4610N1631O2982P429</t>
  </si>
  <si>
    <t>MPN179</t>
  </si>
  <si>
    <t>Ribosome-S9-Rna</t>
  </si>
  <si>
    <t>30S ribosomal protein S9 (RNA)</t>
  </si>
  <si>
    <t>AUGGAAAAACAAUCUUAUUAUGGACUUGGACGCCGUAAGUCUUCAAGUGCUAAAGUUUAUCUAACGCCUACCCAAGACAAGGGUAAGAUUACUGUUAACCGUCGUGAUCCUAGUGAAUACUUUCCUAAUAAACUAGUGAUCCAAGACAUGGAACAACCUUUAGAUCUCACUGAUCUUAAAAAGAACUUUGAUAUCAAUGUGGUAGUUAAAGGUGGUGGUUUUACCGGACAAGCUGGUGCAAUUCGUUUAGGAAUUGUUCGCGCGCUUUUACAGUUCAAUCCAGAAUUGAAAAAGAUUCUCAAGUCCAAGAAACUAACUACCCGUGACAAGCGGGUUAAAGAACGGAAGAAGUUCGGUUUAUACGGUGCCCGCCGUGCUCCACAAUUUACCAAGCGUUAG</t>
  </si>
  <si>
    <t>C3801H4280N1507O2777P399</t>
  </si>
  <si>
    <t>MPN616</t>
  </si>
  <si>
    <t>Ribosome-S10-Rna</t>
  </si>
  <si>
    <t>30S ribosomal protein S10- NusE termination antitermination factor (RNA)</t>
  </si>
  <si>
    <t>AUGAACGCCGCUAACGCAGUUAAGUACCCUGAGCUCAAGAUUAAGCUCGAGUCCUAUGACAGCACCCUUUUAGACCUCACUACGAAAAAGAUAGUGGAGGUAGUAAAGGGUGUCGAUGUCAAAAUUAAAGGUCCAUUGCCUCUACCUACCAAAAAAGAGGUAAUUACGAUCAUCCGUUCACCCCAUGUGGAUAAAGCAUCACGCGAACAGUUUGAAAAAAACCGCCACAAACGUUUAAUGAUCUUGGUGGAUGUUAACCAAGGUGCGAUUGACAGCUUGAAGCGGAUCAAGAUCCCCGUUGGAGUAACUUUAAGAUUUUCAAAGUAG</t>
  </si>
  <si>
    <t>C3122H3520N1261O2259P327</t>
  </si>
  <si>
    <t>MPN164</t>
  </si>
  <si>
    <t>Ribosome-S11-Rna</t>
  </si>
  <si>
    <t>30S ribosomal protein S11 (RNA)</t>
  </si>
  <si>
    <t>AUGGCUAAGAAGAAAAAGAUUAAUGUAUCUAGUGGAAUUAUCCACGUAUCCUGUUCCCCAAAUAACACAAUUGUAUCCGCUAGUGAUCCGGGGGGCAACGUGUUGUGCUGAGCUAGCAGUGGUACCAUGGGCUUUAAGGGAUCGCGCAAAAAGACCCCGUACUCAGCCGGCAUAGCAGCCGAUAAGGUGGCCAAAACCGUCAAGGAAAUGGGGAUGGCGACCGUUAAGCUCUUUGUCAAGGGUACAGGUCGGGGUAAGGAUACCGCCAUUCGCAGCUUUGCUAAUGCGGGACUUUCUAUUACUGAAAUUAACGAAAAGACCCCGAUUCCCCACAACGGUUGCAAACCACCAAAACGACCACGCUAA</t>
  </si>
  <si>
    <t>C3495H3949N1422O2531P366</t>
  </si>
  <si>
    <t>MPN190</t>
  </si>
  <si>
    <t>Ribosome-S12-Rna</t>
  </si>
  <si>
    <t>30S ribosomal protein S12 (RNA)</t>
  </si>
  <si>
    <t>AUGGCUACAAUCGCACAAUUAAUUAGAAAACCGCGGAAAAAGAAGAAGGUUAAAUCUAAAUCACCCGCUUUACAUUACAACCUCAAUUUACUCAACAAAAAGGUAACCAACGUGUAUUCACCACUUAAACGUGGUGUGUGUACCCGGGUUGGUACCAUGACUCCAAAAAAACCGAACUCUGCUUUGCGCAAAUAUGCCAAGGUAAGACUUACUAACGGUUUUGAGGUGUUGACUUAUAUCCCUGGUGAAGGACACAACCUCCAAGAACACAGUGUAACGCUACUCCGUGGCGGUCGGGUGAAAGACCUUCCUGGUGUGCGUUACCACAUUGUUCGUGGUACCUUAGACACUGUUGGUGUGGAAAAACGCCGUCAACAACGUUCAGCUUACGGGGCUAAGAAACCAAAAGCCAAGUCCUAA</t>
  </si>
  <si>
    <t>C4003H4522N1607O2905P420</t>
  </si>
  <si>
    <t>MPN225</t>
  </si>
  <si>
    <t>Ribosome-S13-Rna</t>
  </si>
  <si>
    <t>30S ribosomal protein S13 (RNA)</t>
  </si>
  <si>
    <t>AUGGCACGGAUUUUAGGUAUUGACAUUCCCAACCAGAAACGCAUAGAAAUUGCGUUAACCUAUAUUUUUGGUAUAGGGCUUUCGCGCUCCCAAGCCAUCUUAAAGCAAGCGAACAUUAACCCCGAUAAACGGGUCAAAGACUUAACCGAAGAGGAGUUUGUUGCCAUUAGGAAUGUAGCUAGUGCUUACAAGAUUGAGGGUGAUUUGCGUCGUGAAAUUGCACUCAACAUUAAGCAUUUGAGUGAAAUUGGCGCAUGAAGGGGCUUGCGCCACCGCAAGAACUUACCAGUGCGCGGCCAACGUACCCGUACCAAUGCCCGCACCAGAAAGGGUCCACGUAAGACCGUGGCUAACAAGAAGAUUGAAAGCAAGUAA</t>
  </si>
  <si>
    <t>C3582H4041N1454O2594P375</t>
  </si>
  <si>
    <t>MPN189</t>
  </si>
  <si>
    <t>Ribosome-S14-Rna</t>
  </si>
  <si>
    <t>30S ribosomal protein S14 type Z (RNA)</t>
  </si>
  <si>
    <t>AUGGCCAAAAAAUCAUUAAAAGUAAAACAAACUAGAAUCCCCAAAUUUGCCGUACGGGCUUACACCCGCUGUCAGCGUUGUGGUCGAGCCCGGGCAGUUUUAAGCCACUUUGGUGUGUGCCGUUUGUGCUUCCGCGAACUAGCAUACGCUGGCGCAAUUCCAGGAGUUAAAAAAGCAUCAUGAUAA</t>
  </si>
  <si>
    <t>C1771H2002N707O1293P186</t>
  </si>
  <si>
    <t>MPN178</t>
  </si>
  <si>
    <t>Ribosome-S15-Rna</t>
  </si>
  <si>
    <t>30S ribosomal protein S15 (RNA)</t>
  </si>
  <si>
    <t>AUGCAAAUUGAUAAAAACGGGAUCAUUAAAUCCGCACAACUCCACGACAAGGACGUGGGUAGUAUUCAGGUACAAGUGUCCCUUUUAACGAGCCAAAUUAAACAGCUCACCGACCACUUACUAGCUAACAAGAAGGACUUUAUUUCCAAACGUGGUUUGUACGCGAAAGUAUCAAAGCGCAAGCGCUUGUUGAAGUACUUAAAGCACAACGAUUUAGAGGCUUACAGAAAUUUAGUUAAAACCUUAAAUCUCCGGGGUUAG</t>
  </si>
  <si>
    <t>C2492H2808N1005O1800P261</t>
  </si>
  <si>
    <t>MPN622</t>
  </si>
  <si>
    <t>Ribosome-S16-Rna</t>
  </si>
  <si>
    <t>30S ribosomal protein S16 (RNA)</t>
  </si>
  <si>
    <t>AUGCGCAUGGGUCGUGUUCACUACCCAACCUACAGAAUAGUAGCUGUUGAUUCCAGAGUUAAACGUGAUGGUAAGUACAUUGCGUUAAUUGGCCAUCUCAAUCCUGCAUUAAAAGAAAAUAAGUGCAAGAUUGAUGAAGCUGUGGCCUUGGAAUGACUCAAUAAGGGAGCAAAACCAACUGAUACAGUUCGCUCUUUGUUUAGUCAGACUGGUCUUUGGAAAAAGUUUGUAGAAAGUAAGAAAAAGCCAGUAGCUAAGUCCAAGUAA</t>
  </si>
  <si>
    <t>C2553H2867N1030O1851P267</t>
  </si>
  <si>
    <t>MPN660</t>
  </si>
  <si>
    <t>Ribosome-S17-Rna</t>
  </si>
  <si>
    <t>30S ribosomal protein S17 (RNA)</t>
  </si>
  <si>
    <t>AUGAAACGUAAUCAAAGAAAGGUCCUAAUUGGGAUUGUUAAAAGUACUAAAAACGCCAAGACCGCUACGGUUCAAGUAGAAUCACGGUUUAAGCACCCUUUGUACCAUAAGUCCGUAGUGCGACACAAGAAGUACCAAGCCCACAAUGAGGGUGAAGUACUCGCUAAGGACGGGGACAAGGUACAAAUUGUGGAAACGCGACCGUUGUCUGCAACCAAGCGCUUCCGCAUUGCCAAAAUUAUUGAGAGGGCUAAAUAG</t>
  </si>
  <si>
    <t>C2473H2786N1023O1770P258</t>
  </si>
  <si>
    <t>MPN174</t>
  </si>
  <si>
    <t>Ribosome-S18-Rna</t>
  </si>
  <si>
    <t>30S ribosomal protein S18 (RNA)</t>
  </si>
  <si>
    <t>AUGAUGAAUAACGAACACGAUAAUUUCCAAAAAGAAGUUGAAACUACAACUGAAACAACCUUCAACAGAGAAGAAGGCAAAAGAAUGGUACGUCCUUUAUUUAAGCGUUCUAAAAAGUACUGCCGUUUUUGUGCCAUUGGUCAACUUAGAAUUGACUUAAUUGAUGAUUUAGAAGCGUUAAAGCGUUUCUUGAGUCCCUACGCUAAGAUUAACCCACGCCGGAUUACUGGUAACUGCCAAAUGCAUCAGCGCCAUGUAGCCAAGGCCUUAAAGCGUGCACGUUACUUAGCCUUAGUUCCGUUUGUAAAAGAUUAG</t>
  </si>
  <si>
    <t>C3002H3380N1193O2186P315</t>
  </si>
  <si>
    <t>MPN230</t>
  </si>
  <si>
    <t>Ribosome-S19-Rna</t>
  </si>
  <si>
    <t>30S ribosomal protein S19 (RNA)</t>
  </si>
  <si>
    <t>AUGUCACGCAGUGCUAAAAAAGGAGCCUUUGUUGAUGCUCACCUCUUAAAGAAAGUGAUCGAUAUGAACAAACAAGAGAAAAAACGUCCGAUCAAAACCUGGUCCCGUCGUAGUACCAUCUUCCCCGAAUUUGUCGGUAAUACCUUUGCUGUACAUAACGGCAAGACCUUCAUUAAUGUUUAUGUAACUGAUGACAUGGUGGGGCACAAACUCGGUGAGUUCUCCCCGACCCGUAACUUCAAACAACACACCGCUAACCGUUAG</t>
  </si>
  <si>
    <t>C2510H2840N995O1831P264</t>
  </si>
  <si>
    <t>MPN169</t>
  </si>
  <si>
    <t>Ribosome-S20-Rna</t>
  </si>
  <si>
    <t>30S ribosomal protein S20 (RNA)</t>
  </si>
  <si>
    <t>AUGGCUAAUAUCAAAUCGAACGAAAAACGUUUACGACAAAACAUUAAACGUAAUCUGAAUAACAAGGGACAGAAAACUAAGUUAAAGACCAACGUGAAGAAUUUUCACAAGGAAAUUAACCUAGACAACCUUGGUAAUGUUUAUUCCCAAGCAGAUCGCUUAGCACGUAAAGGUAUUAUUUCUACUAAUCGUGCGCGUCGUUUAAAAUCACGCAACGUUGCUGUUUUAAAUAAAACACAAGUAACAGCUGUUGAAGGCAAAUAA</t>
  </si>
  <si>
    <t>C2527H2839N1028O1808P264</t>
  </si>
  <si>
    <t>MPN541</t>
  </si>
  <si>
    <t>Ribosome-S21-Rna</t>
  </si>
  <si>
    <t>30S ribosomal protein S21 (RNA)</t>
  </si>
  <si>
    <t>AUGCCAAAGAUUGAAGUUAAAAACGAUGAUUUAGAGUUAGCUUUAAAAAAGUUUAAACGGGUUUCGCUAGAAAUUCGCCGUUUAGCACAGCGUCACGAAUACCACCUUCGAAAAGGAAUGCGCUUGCGUGAAAAGCGAAAGAUUGCGCAGAAGAAACGCCGUAAGUUUCGUAAUAUGGUCUAG</t>
  </si>
  <si>
    <t>C1754H1969N718O1262P183</t>
  </si>
  <si>
    <t>MPN296</t>
  </si>
  <si>
    <t>Ribosome-L1-Rna</t>
  </si>
  <si>
    <t>50S ribosomal protein L1 (RNA)</t>
  </si>
  <si>
    <t>AUGGCUAAACUAUCAAAGAAAAUGAAGAUAGCUGUUGGUUUGGUCGAUAAAACCAAGCUGUACCCGCUCCAAGAAGCAGUUGAUUUAGUCAAAAAAACUUCAAUUACCAAAUUUAAUGGCUCAGUUGAUAUUGCCGUUAGCCUUAAUUUAGACACCACCAAGGCGGAACAACAGCUCCGCGGUGCGAUUGCUUUUCCUCACAGUGUUGGCAAACCAAUCCGUAUUCUAGCGAUCACCGAUGAUGAAAAGGCGGCACUGGAAGCAGGUGCUGACUUUGUUGGUGGCAUUGACAAGAUCAAUGACAUUAAAAACGGUUGACUAGACUUUGACCUGAUCAUCACUUCUCCAAAGUUUAUGGCCGCAUUAGGUAAACUCGGGAAGCUGUUAGGUACCAAGGGUUUAAUGCCUAACCCAAAAACAGAAACCGUUACUGAUGAUGUUCCAGCUGCUGUACGCGCUUACAAGAAGGGGAAAAAGGAAUACCGCGCUGACAGCUUUGGUAACAUCCACAUGUCCUUAGGCCGCGUGGACAGUGCGUCCAACCACUUGGUUGAAAACGCUUUGGCACUGCUUGAUCUCAUUAAAUCACGUAAACCAGCAACCGUUAAAGGAAUUUACAUUAAGAACAUUGCCUUGACCACUACCAUGGGUCCGAGCUUAAAGGUUAAGCUCCCUGAUUAA</t>
  </si>
  <si>
    <t>C6486H7320N2585O4731P681</t>
  </si>
  <si>
    <t>MPN220</t>
  </si>
  <si>
    <t>Ribosome-L2-Rna</t>
  </si>
  <si>
    <t>50S ribosomal protein L2 (RNA)</t>
  </si>
  <si>
    <t>AUGCCUAUUAAGAAAAUUAUUAGUCGUUCUAACAGUGGGAUCCACCACUCCACGGUAAUUGACUAUAAGAAGUUAUUAACCACCAAUAAGAACAAACCAGAAAAGUCGUUGUUAGUUACCCUUAAAAAACACGGGGGUCGCAACAACCAAGGGAAAAUUACGGUGCGCCACCAGGGUGGACGCAACAAGCGCAAGUACCGCAUUAUUGACUUUAAACGAACGCACUAUGACAACAUCGAAGCGACCGUUAAGUCGAUCGAGUACGAUCCGAACCGUUCUUGCUUUGUGUCGUUAAUUACUUACGCUAACGGUGCCAAGAGUUACAUCAUUAGCCCUGAUGGCAUUAAGGUAGGUGAUAAGAUCUUGGCUUCCGAACACCCGAUUGACAUUAAACCGGGCUUUAGUAUGCCCUUAGCCUUUAUCCCUGAAGGUACCCAAGUGCAUAACAUUGAACUCCACCCUAAGGGAGGUGGUCAAAUUGCCAGGAGUGCGGGGAGUUAUGCCCGCAUUUUGGGUCAAGACGAAACUGGUAAGUAUGUCAUUUUGCAACUUUUAAGUGGUGAAACACGCAAGUUCUUAAAGGAGUGCCGUGCUACUGUGGGAGUAGUUUCUAACUUAGACCACAACCUCGUAGUCAUUGGUAAGGCUGGUCGCAACCGUCACCGCGGCAUCCGUCCAACCGUUCGUGGUUCGGCCAUGAACCCCAAUGACCACCCCCACGGUGGUGGUGAAGGUCGUAGUCCCGUGGGUCGGGAUGCACCCCGGACUCCAUGGGGUAAGCGCCACAUGGGUGUGAAGACCCGCAACAUGAAGAAAGCAUCCACUAACUUAAUUAUUCGUAACCGGAAAGGAGAACAAUACUAA</t>
  </si>
  <si>
    <t>C8233H9303N3304O6000P864</t>
  </si>
  <si>
    <t>MPN168</t>
  </si>
  <si>
    <t>Ribosome-L3-Rna</t>
  </si>
  <si>
    <t>50S ribosomal protein L3 (RNA)</t>
  </si>
  <si>
    <t>AUGGAAAUUCGUGGUAUUUUUGGGGUUAAAGUAGGCAUGAGCCAGGUGUUUACAACCAAUAAUGAGCGCCUACCUAUUACCGUUAUUUAUUGUGAACCUAACCAGGUAGCAGGUGUUAAGACUGAGGCUAAGGACAAGUACAGUGCUACCUUGUUGAGUUUUGACACCGUUGAAAACAAAAAGCUCAACAAGCCUCAACAAGGCUUCUUUGAAAAAAACAACUUAAAGCCAACCAAGCACUUACAGGAAAUCCGCAAUAUGACCGGGUUUGAAAUGGGGCAACAAAUCACACCGCAAAAUCUCUUCCAAGUGGGUGAGUAUGUUGAUGUAAGUGCCAUUAGUAAAGGUCGUGGGUUUACUGGUGCCAUUAAGCGCUGGAACUUUAAGAUCGGUCCGUUAGGUCAUGGGGCUGGUUAUCCCCACCGCUUCCAAGGUUCAGUCCAAGCUGGUCGUGGGGGUGCGAGUGCACAAAGAGUGUUUAAGGGCAAAAAGAUGUCCGGACACUAUGGUCAUGAAAAAGUAACGGUACAAAACUUACGCAUUGUUGGUUUUGAUGAAGCUAACAUGUUGGUAUUAGUAUCAGGGGCGAUCGCAGGUCCUGAAGGUGGUGUGGUCUUAAUCCGUACCGCUAAGAAAAAACCGGGGGUAGUGAAACCAAUUGAGUUAGCUGUUCAAACCGAAAAGGCACCGGAAGCAAAACCGGCCAAGCUUUCCAAAAAGAAACAAGCCAAGGAGUUAGCGAAAGCACAAGCAGCUAACCAGCAAACUGUUGAAGCUAAGGUAGACACUCCAGUAGUAGAACCAAAACCAACUGAAGUUAAAAAAGCAGCACCAGUUGUAGAAAAGAAAGGGGAAGAUAAAUAA</t>
  </si>
  <si>
    <t>C8280H9310N3405O5956P864</t>
  </si>
  <si>
    <t>MPN165</t>
  </si>
  <si>
    <t>Ribosome-L4-Rna</t>
  </si>
  <si>
    <t>50S ribosomal protein L4 (RNA)</t>
  </si>
  <si>
    <t>AUGGCUAAGCUUAAACUAAUUAAAAUCGACGGUUCCUUUGAAACUGAACCAGUGAAACUAAGCCCUGGUUUAAUUGCUAAGGAACUCAAACAACAACCGGUGUUUGAUGCCGUGUUAGUAGAACAAGCUUCCUGACGCCAAGGCACCCAUUCCAUUUUAACCAAGGGCGAAGUCCGUGGUGGUGGUAAGAAGCCUUACAAACAAAAACACACCGGGAAAGCGCGUCAAGGUUCAACCCGUAACCCCCACUUUGUUGGUGGUGGCAUUGUGUUUGGUCCCAAGCCCAAUCGUAACUACAGCUUAAAACUCAACAAGAAAGCGCACACGGCAGCCUUGCACACUGUUUGGAGUGAAAAGUUAGCUUCAGACAACACCCACCUAGUGGACCAAAACCUCUUUAACAAAACUGAGGGUAAAACCAAGGUGAUGAUGCAAUUUUUAAAGAGUGCCAAGCUCUUGGACAAAAACGUGUUGUUUGUAGUUAAUACCCUUAACACCAACUUAGAACAAAGCACCAGCAACAUUAAAAACGUGCAGGUCAAACACCUAGACAAGGUUUCUGUAAGGGAUCUGAUGUUAGCUAACGCUCUUUUAGUUGAAAAAGAAGUUUUAAAAGCUUUGGAGGGCAAAUUUAAAUAA</t>
  </si>
  <si>
    <t>C6099H6878N2461O4410P639</t>
  </si>
  <si>
    <t>MPN166</t>
  </si>
  <si>
    <t>Ribosome-L5-Rna</t>
  </si>
  <si>
    <t>50S ribosomal protein L5 (RNA)</t>
  </si>
  <si>
    <t>AUGAAUAAUCUCAAAGCACAUUACCAAAAAACAAUUGCCAAAGAGCUGCAAAAGAGCUUUGCGUUUUCCUCGAUUAUGCAAGUACCGCGCUUGGAAAAAAUUGUGAUUAACAUGGGGGUGGGUGACGCCAUUCGCGACAGUAAGUUCUUGGAAUCAGCCUUAAACGAACUCCACCUCAUUAGCGGUCAAAAACCAGUUGCUACUAAGGCUAAAAACGCCAUUUCCACCUAUAAGCUGCGCGCUGGUCAACUAAUCGGUUGUAAGGUUACCUUGCGCGGUGAGCGGAUGUGGGCCUUUUUGGAAAAACUGAUUUAUGUUGCCCUACCUCGGGUGCGGGAUUUCCGCGGCCUUUCUUUAAAGUCUUUUGAUGGUCGGGGUAACUAUACCAUUGGAAUUAAAGAACAAAUUAUUUUCCCGGAAAUUGUCUAUGACGACAUUAAACGGAUCCGCGGGUUUGACGUUACUCUGGUAACUUCAACCAAUAAGGACAGCGAAGCAUUAGCUUUACUUAGAGCGUUAAACCUCCCACUUGUAAAAGGAUAA</t>
  </si>
  <si>
    <t>C5166H5826N2039O3791P543</t>
  </si>
  <si>
    <t>MPN177</t>
  </si>
  <si>
    <t>Ribosome-L6-Rna</t>
  </si>
  <si>
    <t>50S ribosomal protein L6 (RNA)</t>
  </si>
  <si>
    <t>AUGUCAAAAAUAGGAAACAGAACGAUUACACUAGACCCCGCUAAGGUCAACCUUAACUUCCAGAAGGACCACAUUGCCGUUAAGGGUCCUUUGGGUCAAAUUGAGCUCAAACUACCCCCUAACUUACCGCUCAAGUUUGAACUGAAGGAUAAUAACCUCCAAAUUACGCGGAACAACGAGUUAAAGCAAUCCAAGAUCUUCCAUGGUACUUACAACGCGUUAAUUACCAACGCCAUUAUUGGGGUUACUCAAGGCUUUGAAAAGAAGCUGCGCUUAGUCGGUGUGGGUUACCGUGCUAACGUGGAAGGGGAAACGCUCAACCUCCAGUUGGGUUACUCCCAUCCCAUUAAGGAAAAGAUUCCCAAAGGCUUAACAGUUAAAGUAGAAAAGAACACCGAGAUUACCAUUUCGGGAAUUAGUAAGGAGUUAGUGGGUCAGUUUGCCACUGAGGUGCGCAAGUGACGCAAACCCGAACCGUAUAAGGGUAAGGGAGUGUUGUACUUUGAUGAAGUGAUUGUCCGUAAAGCUGGUAAAACCGCGGAGGGUAAAAAAUAG</t>
  </si>
  <si>
    <t>C5305H5978N2157O3834P555</t>
  </si>
  <si>
    <t>MPN180</t>
  </si>
  <si>
    <t>Ribosome-L7-12-Rna</t>
  </si>
  <si>
    <t>50S ribosomal protein L7/L12 (RNA)</t>
  </si>
  <si>
    <t>AUGGCAAAACUAGAUAAAAACCAAUUAAUUGAAUCGUUGAAGGAAAUGACCAUCAUGGAAAUCGAUGAAAUCAUUAAGGCUGUAGAAGAAGCUUUUGGAGUAUCGGCAACACCUGUAGUAGCUGCUGGUGCUGUUGGUGGUACACAAGAAGCUGCUAGCGAAGUGACUGUGAAAGUUACUGGUUACACUGACAACGCUAAAUUAGCUGUGUUAAAGCUUUACCGCGAAAUUGCUGGUGUUGGUUUAAUGGAAGCUAAAACUGCUGUGGAAAAACUUCCUUGUGUUGUUAAGCAAGACAUCAAACCUGAAGAAGCUGAAGAACUUAAAAAGCGUUUCGUUGAAGUUGGAGCAACUGUUGAAAUCAAAUAA</t>
  </si>
  <si>
    <t>C3536H3962N1439O2555P369</t>
  </si>
  <si>
    <t>MPN539</t>
  </si>
  <si>
    <t>Ribosome-L9-Rna</t>
  </si>
  <si>
    <t>50S ribosomal protein L9 (RNA)</t>
  </si>
  <si>
    <t>AUGAAGGUAAUUUUGAAGCAAGAUGUUAGCAACCUAGGCAAACGCUUUGAUGUGGUUGAUGUUAAAGAUGGCUAUGCAAUCCACUUUUUGUUUCCUAAAAAACUGGCUGCACCUUUAACGAAAAAGAGUUUACAAGACCGUGAUUUGUUCUUAAAGAAACAACAAGAACACUAUGAGAUUAACAAGGCGUUAAGCCACAAGUUAAAGGAAGUAAUUGAACAAACAGAACUCCACUUUAGCUUAAAGGAGCACAACGGUCGGCCGUAUGGCUCGAUUAUUACCAAGCAAAUUAUUAACCAAGCCCACACUAAAGGGAUGGCGCUGCAAAAGUUUAUGUUUAAAGACAACGUGCGCUUAGGGUUUGGGGAUCACGAGAUUACCUUACACAUCUUUGAAGAUACAACCGCAGUUUUAAAAGUUAAGGUAACCCCGGAUAAUGGUGUCAAAUAA</t>
  </si>
  <si>
    <t>C4303H4835N1740O3107P450</t>
  </si>
  <si>
    <t>MPN231</t>
  </si>
  <si>
    <t>Ribosome-L10-Rna</t>
  </si>
  <si>
    <t>50S ribosomal protein L10 (RNA)</t>
  </si>
  <si>
    <t>AUGGAAGCUAAAAAAGAUAAAGCUCAGCAGGUUGCUGAUGUCUCCCAUUUGCUUUCAACCAGUGCAGGAUUUGUCAUUUUUGACUAUACCAGCAUGUCAGCAAUUGAAGCGACUUCUAUUCGCAAGAAGUUGUUUAAGAAUGGCAGCAAAAUUAAGGUAAUUAAAAACAAUAUUUUGCGCCGUGCUUUAAAAGCUGGUAAGUUUGAAGGAAUUGACGAAACUGCCAUUAAAGGCAAAUUGGCGGUUGCUGUUGGAGUGAACGAAAUUGUAGAAACGUUGAAAGCUGUUGACGGUGUGGUAAAGGCGAAGGAAGCGAUGAACUUUGUUUGUGGUUACUUUGACAACCGUGCUUUUAACAGUGCUGAUUUAGAGAAGAUUGCAAAACUGCCAGGACGAAACGAACUUUAUGGGAUGUUUCUCUCGGUAUUACAAGCUCCAUUGCGCAAGUUCUUAUACGCUUUGGAAGCAGUUAAGGCUGCAAAAUAA</t>
  </si>
  <si>
    <t>C4643H5207N1856O3391P486</t>
  </si>
  <si>
    <t>MPN538</t>
  </si>
  <si>
    <t>Ribosome-L11-Rna</t>
  </si>
  <si>
    <t>50S ribosomal protein L11 (RNA)</t>
  </si>
  <si>
    <t>AUGGCAAAAAAGACUAUUACAAGAAUCGCUAAGAUUAACCUCUUAGGCGGGCAAGCAAAGCCCGGUCCCGCACUCGCAUCUGUUGGGAUUAACAUGGGUGAAUUCACCAAACAAUUUAACGAAAAAACCAAGGACAAACAGGGCGAAAUGAUCCCCUGUGUGAUCACCGCUUACAACGAUAAGUCGUUCGACUUUAUCUUAAAAACUACCCCAGUUAGCAUCUUGCUUAAGCAGGCUGCAAAACUGGAAAAGGGGGCGAAAAACGCCAAAACAAUUGUGGGUAAGAUUACGAUGGCCAAGGCCAAGGAAAUUGCGCAGUACAAGUUAGUGGAUCUGAACGCUAACACCGUGGAAGCAGCCCUUAAAAUGGUUUUAGGUACUGCUAAACAAAUGGGAAUCGAGGUGAUCGAAUAA</t>
  </si>
  <si>
    <t>C3967H4469N1638O2839P414</t>
  </si>
  <si>
    <t>MPN219</t>
  </si>
  <si>
    <t>Ribosome-L13-Rna</t>
  </si>
  <si>
    <t>50S ribosomal protein L13 (RNA)</t>
  </si>
  <si>
    <t>AUGCAAAAAACAUCAAUGCUAACAAAAGAACAGGCCAACAAGCGACGACAGUGGUAUAUUGUCGACGCUGCUGGGCUCGUUCUCGGUAAGUUAGCGGUUAAAGCGGCCGAUCUUAUUCGCGGCAAGAAUAAAGUUGAUUUCACCCCUAACCAAGAUUGUGGUGAUUACUUGAUCAUUAUUAACAGUGAUCAAGUUGUGUUGACUGGCAAUAAAAAAGAAAACGAGUUUUGGUACCACCACUCCCAAUACAUUGGUGGCAUUAAGAAGGUAAGUGGUCGUGAUAUGUUGAAAAAACAAUCCGACAAACUGGUCUAUAAUGCUGUUAAGGGCAUGUUACCUGAUAACCGUUUAAGCCGUCGUUGAAUCACCAAGGUACACGUGUUUAAAGGUGAUAAACACAACAUGGAAGCGCAAAAACCUACCACUUUAAAUUGAAGCUAA</t>
  </si>
  <si>
    <t>C4215H4741N1704O3048P441</t>
  </si>
  <si>
    <t>MPN617</t>
  </si>
  <si>
    <t>Ribosome-L14-Rna</t>
  </si>
  <si>
    <t>50S ribosomal protein L14 (RNA)</t>
  </si>
  <si>
    <t>AUGGUAAGUUUCAUGACAAGACUAAAUGUUGCCGAUAACACGGGCGCCAAGCAAGUGGGCAUCAUUAAGGUAUUAGGUUCCACCCGGAAACGUUAUGCCUUUUUGGGUGAUGUGGUAGUGGUAUCAGUUAAGGAUGCUAUCCCUAGCGGUAUGGUCAAAAAGGGUCAAGUGCUACGGGCAGUAAUUGUCCGCACUAAAAAGGGCCAACAACGUAAGGAUGGUACCCACCUUAAGUUUGAUGACAACGCUUGUGUGUUAAUUAAGGAAGACAAGUCACCAAGAGGCACACGGAUCUUUGGUCCGGUAGCGCGUGAACUACGGGAACGUGGUUACAACAAAAUUUUGAGUUUAGCAGUGGAGGUAGUGUAA</t>
  </si>
  <si>
    <t>C3532H3968N1437O2567P369</t>
  </si>
  <si>
    <t>MPN175</t>
  </si>
  <si>
    <t>Ribosome-L15-Rna</t>
  </si>
  <si>
    <t>50S ribosomal protein L15 (RNA)</t>
  </si>
  <si>
    <t>AUGGAACUCAAUCAACUCAAAAGUGUCCCCAAAGCGCGAAACCACAAGACCAAAACUUUAGGUCGUGGGCACGGCUCGGGUUUAGGUAAAACAUCUGGUCGAGGCCAGAAGGGGCAAAAAGCGCGCAAGUCCGGUUUAACCCGUCCUGGUUUUGAAGGAGGACAAACGCCACUGUACCGUCGUUUACCGAAGUUUGGUAACGCACGCAAGGGCUUUUUAAAGCAGGAGUGGGUGGUGUUAAACCUCAAUAAAAUUGCUAAAUUAAAGCUCGACAAAAUUAACCGCGCUAGCUUAAUUGAAAAGCAAGUAAUUAGCGCAAAGAGCCAAUUACCAAUUAAACUAAUUGGCCACACUAAGCUCGAAAAGCCGUUGCACUUUGAGGUGCACAAGGUUUCCAAGCAAGCUUUGAAAGCGGUUGAAAACGCCAACGGUAGUGUGAAGCUGUUAGAGAAAUAA</t>
  </si>
  <si>
    <t>C4367H4920N1797O3137P456</t>
  </si>
  <si>
    <t>MPN183</t>
  </si>
  <si>
    <t>Ribosome-L16-Rna</t>
  </si>
  <si>
    <t>50S ribosomal protein L16 (RNA)</t>
  </si>
  <si>
    <t>AUGUUACAACCAAAAAGAACAAAGUACCGCAAACCUCACAACGUGAGUUACGAGGGCAAGGCUAAGGGCAACAGCUAUGUUGCUUUUGGUGAAUAUGGUCUAGUAGCUACUAAGGGUAACUGGAUCGAUGCCCGUGCCAUAGAAUCAGCCCGGAUUGCCAUUAGUAAGUGUUUGGGUAAAACCGGUAAGAUGUGGAUCCGCAUCUUCCCCCACAUGUCCAAGACUAAAAAACCGUUAGAAGUACGGAUGGGUUCUGGUAAGGGUAACCCGGAAUUCUGGGUAGCAGUAGUAAAACAGGGCACGGUGAUGUUUGAGGUAGCUAACAUCCCUGAAAGCCAAAUGAUUAAGGCUCUAACCCGUGCUGGUCACAAGUUACCCGUGACCUGAAAGAUUCUCAAACGCGAGGAGGUAAGUGCAUAA</t>
  </si>
  <si>
    <t>C4019H4527N1644O2904P420</t>
  </si>
  <si>
    <t>MPN172</t>
  </si>
  <si>
    <t>Ribosome-L17-Rna</t>
  </si>
  <si>
    <t>50S ribosomal protein L17 (RNA)</t>
  </si>
  <si>
    <t>AUGUCAUACAUUAAUAAACCAGGUAAAACUAGUGCGUGAAGAGUCAUGACCGUGCGCCAACAGGUAAGCGCUGUUUUGGCUUAUGGCAAGAUUGAAACAACCUUAAAGAAGGCCAAGAACACCCAAAAGCGUUUAGAUAAGUUAAUUACCUUAGCUAAAGUUGAUAACUUUAAUAACCGUCGUCAAGUCAAAAAGUGGUUGUUAAACACCAACUUGUUCGAUGUUGAUCAACUAAUGGAUCACUUGUUUAGCAAAGUUGCCCCUAAAUACGAAAAAACCCCCGGUGGUUACAGCCGUGUUUUAAAAUUAGGGCCACGUCGCGGAGAUGCCACGGAAAUGGCCAUCUUGCAACUAACUGAUGCUAAAUACAAAUAA</t>
  </si>
  <si>
    <t>C3581H4032N1443O2589P375</t>
  </si>
  <si>
    <t>MPN192</t>
  </si>
  <si>
    <t>Ribosome-L18-Rna</t>
  </si>
  <si>
    <t>50S ribosomal protein L18 (RNA)</t>
  </si>
  <si>
    <t>AUGAAAACACGAACAGAACAACGGCGCUUACGCCAUAAAAGGAUUGUGAAGAAGAUCCGCGCCACUAACCACGACAACCGCGUUGUGUUAAUGGUGAUUAAGUCCUUAAACCAUAUUAGUGUGCAAGCGUGGGACUUUUCCCAGAACAUUGUUUUAGCGUCCUCUUCCUCACUUGCUUUAAAAUUAAAGAAUGGUAACAAGGACAAUGCCAAGUUAGUGGGGCAAGACAUUGCUGAUAAACUAGUGAAGCUCAAACUAACCAACGUUGUCUUUGACACUGGUGGUAGUAAGUACCACGGCCGGAUUGCGGCAUUGGCCGAAGCAGCCCGCGAAAGGGGGUUAAACUUCUAA</t>
  </si>
  <si>
    <t>C3351H3779N1354O2431P351</t>
  </si>
  <si>
    <t>MPN181</t>
  </si>
  <si>
    <t>Ribosome-L19-Rna</t>
  </si>
  <si>
    <t>50S ribosomal protein L19 (RNA)</t>
  </si>
  <si>
    <t>AUGAAAAAAAUAAAUAAACAAGCUUUAAUAGAUUUAGUAGAACAAAAGCAAUUAAAGGCUUAUGUGCCUGAGUUUAGCGCUGGUGACGAAGUGAAUGUUGCCAUCAAACUUAAAGAAAAGGAAAAGGUCAGAAUCCAAAACUUUACGGGAACUGUCCUACGCCGUCGUGGUAAAGGUAUUAGUGAAACCUUCAUUGUGCGUAAAACCACUGAUGGUAUUCCGAUUGAAAAAAACUUCCAAAUUCAUAACCCUAAUAUUUCAAUUGAAUUGAAAAGACGGGGUAAAGUAAGACGCGCUUACAUUUCAUAUAUGCGUGAGCGCUCUGGUAAAGCUGCCAAAAUUAAAGAGCGAAAACAAUAG</t>
  </si>
  <si>
    <t>C3452H3871N1414O2471P360</t>
  </si>
  <si>
    <t>MPN658</t>
  </si>
  <si>
    <t>Ribosome-L20-Rna</t>
  </si>
  <si>
    <t>50S ribosomal protein L20 (RNA)</t>
  </si>
  <si>
    <t>AUGAGAAUUAAAGGUGGAAAACAAACCCGCGUACGUCGCAAGAAGUGGUUAAAGCAAGCUAGUGGUAGCUUUGGUACCCGACAUGCCUCUUAUAAGGUGGCAAAGCAAACGGUGAUCCAAGCCGCUAAGUAUGCUUACCGCGAUCGUCGUAACAAAAAGCGCGAUUUCCGUUCGUUGUGGAUCUUGCGCUUAAACGCCGCUUUGCGCGAACAGGGCAUGACCUAUUCGGUCUUUAUCAAUCUAUUGAAGAAGCACAACAUUGAGAUUAACCGCAAAGUGUUGUCGGAACUAGCCAUUAAAGAACCAAGUAAAUUUAACCUAAUUGUGCAAAAGGUUAAAAGUGAACAACCGAAAGCCGCUAAGCCAGCUGCUUUAGGAAACUAG</t>
  </si>
  <si>
    <t>C3670H4136N1491O2653P384</t>
  </si>
  <si>
    <t>MPN117</t>
  </si>
  <si>
    <t>Ribosome-L21-Rna</t>
  </si>
  <si>
    <t>50S ribosomal protein L21 (RNA)</t>
  </si>
  <si>
    <t>AUGCAUGCUAUUGUAGUCUGUGGAUCAAAGCAAUAUUUAGUCCACGAAAAUGACACUUUUUUUGUUGAAAAACUUGAAGCGCCAGUUGGUAAAGAAAUCCAACUCGACAAGGUUUUAAUGUUGGAUGAAAAGAUUGGUGCGCCAUACUUGGAAAAAGCGCGAGUAGUGUGUGUGGUGGAAAAGCACGGUUUACAACGCAAAGUAAACGUGAUUAAACACAUCUCACAAAAACACCACUUAAAAAAGUAUGGUCACCGUCAACCUUACACUAAGUUAAAGGUAGUGCGCUUUGUCCAUGAUUAA</t>
  </si>
  <si>
    <t>C2897H3253N1168O2097P303</t>
  </si>
  <si>
    <t>MPN325</t>
  </si>
  <si>
    <t>Ribosome-L22-Rna</t>
  </si>
  <si>
    <t>50S ribosomal protein L22 (RNA)</t>
  </si>
  <si>
    <t>AUGACAUGGUGGGGCACAAACUCGGUGAGUUCUCCCCGACCCGUAACUUCAAACAACACACCGCUAACCGUUAGUAUGAUCGCCUUUGCAAAACAAUUCCGUGUGAGAAUCUCACCCCAAAAAGCCCGCUUAGUGUGUCAACUCAUUGUGGGUAAGAAAACCGCUGAUGCCCAAAACAUCCUUUCCAAUACACCCAAAAAAGCGGCUACCUUAAUCGCUAAACUACUCAACAGUGCGAUUGCCAACGCUACCAAUAACCACGGCAUGAAUGGGGAUGCUCUUUAUGUCUUUGAGUGUGUGGCUAACCAAGGUCCGAGUAUGAAGCGCACUAUUCCCCGCGCUAAGGGCUCGAGUAACAUGAUUACCAAGCGCUCUUCUAAUUUAGUGGUGAAACUAUCGGAUAACCCGAAUGAACGUCAAGAAUUAAUUAAACAACAAAAGGCCCUAGUUAAAAAACGGGUCGAAGGUCAACAAAAAGCAAAGAUGGCACGUCAAAAAGCAGUAACAUCAGUGGUAAAAGCGCCAAGUAAAACUCAAGGAGGUGUACAAAAGUAA</t>
  </si>
  <si>
    <t>C5299H5989N2156O3813P555</t>
  </si>
  <si>
    <t>MPN170</t>
  </si>
  <si>
    <t>Ribosome-L23-Rna</t>
  </si>
  <si>
    <t>50S ribosomal protein L23 (RNA)</t>
  </si>
  <si>
    <t>AUGGAUGUAACGAACGUACUGCUAAAACCAGUUCUAACCGAAAAGGUGUACUUCAACCAAAUGGGUGAAACCAAGAAGUACGUCUUUGUGGUGAACCCUAAAGCAAGUAAAACACGCGUUAAACUAGCUUUUGAAUUAGUGUAUGGCAUUAAGCCACUGAAGGUUAACACCUUAAUUAGAAAACCAACCACCAUUCGCGGUGGGAGCCGUUUUCCUGGUUUGAGCAAACUAGAAAAGUUGGCUGUGAUUACCUUACCAAAGGGUAUUGCCAUUUCAGUUACUGGUGAAGCGCCAGAAAAAACCGAUAAGCCAGCGGACAAAACCACCCUUAAGGAAAGUACUGUUAAGGAGAUUAAGGACACCAAAAACAGUCCAGAAGCUGUUGUGAAAACUGCUGUGGAAGCGUUGCAAAUUAAACCAACUGCCGCUCCUGUAACCACCGCCCCUCUACAAACCGUGGCGGUGAAGGUAGCUAAAGAAGUUAAAGAAGUUAAGGUAGAAAAGCCGGUUAAAGUGGAAAAACCAACCAAACCGGCAAAGGUAGCAAAAGAAGCUAAAACGACCAAAGUAGCUAAGGAAACUAAAGCUGAAAAGUCAGUUCAAACAACCAAAGUAGCUAAGGAAACUAAAACUGAAAAGUCAGCUAAAACUACCAAAACUACAGCUACAAAAACUACUAAAACUAAAACCACCAAAAAGGAGGUUAAAAAGUAA</t>
  </si>
  <si>
    <t>C6857H7717N2866O4853P714</t>
  </si>
  <si>
    <t>MPN167</t>
  </si>
  <si>
    <t>Ribosome-L24-Rna</t>
  </si>
  <si>
    <t>50S ribosomal protein L24 (RNA)</t>
  </si>
  <si>
    <t>AUGCAACGAAUUAAAAAAGGUGAUAAAGUAGUCGUAAUUACCGGUAAGAAUAAGGGUGGUAGUGGCAUUGUUUUGAAAAUUAUGCCCGCGCGCCAACAAGCAAUUGUAGAGGGACUCAACAAAGUAACACGCCACAAAAAGAAGGACCAAACCACAAAGCGCGCUGCUAAACAAUCGACCGGUAAAGUGCAACAAGAAGCGCCAAUCUUCUUGAGCAAGUUAGCUUUAUUUGACCAAAAGGCAAAACAACAAACAAUUGGCAAAAUUAAGUACGUUAUGGACCCUAAGACUAAUAAGAAGACCCGGGUCUUUAAGAAAUCCAACAACACGCUCUAG</t>
  </si>
  <si>
    <t>C3227H3632N1349O2284P336</t>
  </si>
  <si>
    <t>MPN176</t>
  </si>
  <si>
    <t>Ribosome-L27-Rna</t>
  </si>
  <si>
    <t>50S ribosomal protein L27 (RNA)</t>
  </si>
  <si>
    <t>AUGAAUAACAAAUAUUUUUUAACCAAAAUUGACUUACAGUUUUUUGCUUCCAAAAAGGGAGUUGGUUCAACCAAGAACGGCCGUGAUUCUCAUGCUAAGCGUUUAGGUGCUAAGAAGGCUGAUGGUCAGAUGAUCCGUACUGGUCAAAUUAUUUACCGCCAACGCGGUACUAGGGUAUAUCCCGGUGUAAAUGUUGGCCUUGGUAGUGAUGACACCUUGUUUGCUUUAAGCGACGGCUUGGUAAAAUACCAAAAGUUUGGACCUAAACAGGGCAAGACCCGCGUGAGUGUGGUCAAACACAAACUAGAUGCCUAA</t>
  </si>
  <si>
    <t>C3003H3379N1194O2198P315</t>
  </si>
  <si>
    <t>MPN327</t>
  </si>
  <si>
    <t>Ribosome-L28-Rna</t>
  </si>
  <si>
    <t>50S ribosomal protein L28 (RNA)</t>
  </si>
  <si>
    <t>AUGGCAAAAAAAGACCAACUUACUUUAAGAGGGCCUUUGUAUGGCAACAAUCGUUCCCACUCCAAGACUAUUACGCGCAGAAAGUGGAAUGUUAACCUCCAACCAUGCAAGGUCAAAACUGCUGAUGGCAAGACCACCAGAAUCUUAGUUUCUACCAGAACACUGCGCACCUUAAAGAAACACAACCGCCUCUCUUAG</t>
  </si>
  <si>
    <t>C1885H2137N758O1360P198</t>
  </si>
  <si>
    <t>MPN624</t>
  </si>
  <si>
    <t>Ribosome-L29-Rna</t>
  </si>
  <si>
    <t>50S ribosomal protein L29 (RNA)</t>
  </si>
  <si>
    <t>AUGACCGUUGCAAAAGAAUUACGCCAAAAGAGUUCCGAAGAGUUGGUAAAACUCGUGAUUAAGCUCAAAGGGGAACUGUUAGAGUACCGCUUUAAGUUAGCACACGGGGAGCUAGACAAACCGCACUUAAUUAACCAAACCAGGCGGUUAUUGGCUACCAUUUUAACGAUUCUUACCGAGCGUAAGUUGAACUGACAAGAAGAACAAGCUAAGUACAAACUGCUCACUAAAAAAACGAACGAAGCAGCUGUGAAUGCUUGGAAGCAACACCUAGAAGCUAACAAAGCGAAGCUGUUAAAGUCACGUGCUAAACGCGAGGAUGCUAGCAAGAAAUAA</t>
  </si>
  <si>
    <t>C3226H3630N1345O2293P336</t>
  </si>
  <si>
    <t>MPN173</t>
  </si>
  <si>
    <t>Ribosome-L31-Rna</t>
  </si>
  <si>
    <t>50S ribosomal protein L31 (RNA)</t>
  </si>
  <si>
    <t>AUGAAAAAAGAUUUUCAUUUUCCAAGCCAAUCCGUUAGCUUCAAGUGUGCUUCUUGCAGCAAUAGUUUCACCAUUGAAUCAACCCUAAAACAAAAAGAAAUUACGAUUGAUAUUUGUGGUAAAUGUCACCCGUUUUACAUUGGUGAAUUAACCAAACAAACAGUCCACGGUCGUGCGGAAAAGCUUUCUGGAAAGUUCAAUGCUGGCAAAGCCUUUUUAGAGAAUAAAACUCCUAAAAAAGCGAAAGGCAAAACAGAAGAAUAUACCAAACACCGUUCUUUAAACGAACUGUAG</t>
  </si>
  <si>
    <t>C2806H3158N1125O2025P294</t>
  </si>
  <si>
    <t>MPN360</t>
  </si>
  <si>
    <t>Ribosome-L32-Rna</t>
  </si>
  <si>
    <t>50S ribosomal protein L32 (RNA)</t>
  </si>
  <si>
    <t>AUGGCAGUACAACAACGACGCUCAAGCAAACACCGUCGUGACAAAAGACGUUCCCACGAUGCACUAACAGCUCAAGCGCUGAGUGUUUGCCAAAAAUGCGGUAAGAAAAAACUGUUCCACCGAGUCUGUUCGUGUGGAAUGUAUGGUGAUCUGAGAGUAAAAAAGGCUUAUUAA</t>
  </si>
  <si>
    <t>C1666H1878N685O1196P174</t>
  </si>
  <si>
    <t>MPN540</t>
  </si>
  <si>
    <t>Ribosome-L33-1-Rna</t>
  </si>
  <si>
    <t>50S ribosomal protein L33 1 (RNA)</t>
  </si>
  <si>
    <t>AUGGCUGUUAAGAGAAGCACACGGCUAGGAUGUAAUGAUUGUCGUGAAAUUAACUAUCUAACGUUUAAAAACGUCAAGAAAAACCCUGAAAAACUUGCCCUCAACAAGUUUUGUUCGCGUUGUCGCAAGGUAGUAGUACACAAGGAAGUAAAACGAAAAUAA</t>
  </si>
  <si>
    <t>C1554H1744N639O1111P162</t>
  </si>
  <si>
    <t>MPN471</t>
  </si>
  <si>
    <t>Ribosome-L33-2-Rna</t>
  </si>
  <si>
    <t>50S ribosomal protein L33 type 2 (RNA)</t>
  </si>
  <si>
    <t>GUGCGCAAGAAGAUUAUCUUUGUUUGCCAAGACUGUUUAAGUAGGAACUAUGUAAUGUCUUGGUCGAAGCAGGUUCUUAAUCGUCUUAUAAUUAAUAAGUAUUGCAAGCACUGCAACCAAAAAACCAAGCACCUCGAUUCCUUUUAA</t>
  </si>
  <si>
    <t>C1397H1572N543O1028P147</t>
  </si>
  <si>
    <t>MPN069</t>
  </si>
  <si>
    <t>Ribosome-L34-Rna</t>
  </si>
  <si>
    <t>50S ribosomal protein L34 (RNA)</t>
  </si>
  <si>
    <t>AUGAAACGUACAUAUCAACCAAGUAAAUUAAAGCGAGCAAAAACCCAUGGCUUUUUAGCUCGCAUGGCCACCGCUUCUGGUCGUAAAGUAUUGAAGUUAAGAAGAAAAAAACAACGCGCCCAACUCACCGUAUCCAGUGAGCGCUAA</t>
  </si>
  <si>
    <t>C1405H1588N575O1005P147</t>
  </si>
  <si>
    <t>MPN682</t>
  </si>
  <si>
    <t>Ribosome-L35-Rna</t>
  </si>
  <si>
    <t>50S ribosomal protein L35 (RNA)</t>
  </si>
  <si>
    <t>AUGAAAGUAAAAAGUGCUGCAAAGAAGCGUUUUAAGCUCACUAAGUCUGGCCAAAUUAAGCGCAAACACGCUUAUACUUCCCACUUAGCACCGCACAAAACGACGAAGCAAAAGCGCCACUUGCGCAAGCAAGGAACUGUCAGUGCGAGUGACUUUAAACGCAUUGGUAAUUUAAUUUAA</t>
  </si>
  <si>
    <t>C1721H1942N703O1234P180</t>
  </si>
  <si>
    <t>MPN116</t>
  </si>
  <si>
    <t>Ribosome-L36-Rna</t>
  </si>
  <si>
    <t>50S ribosomal protein L36 (RNA)</t>
  </si>
  <si>
    <t>AUGAAAGUUAGAGCGAGCGUAAAGCCAAUUUGCAAAGAUUGCAAGAUCAUUAAGCGCCACCAAAUUGUGCGCGUUAUUUGCAAAACUCAAAAACAUAAACAACGACAAGGAUAA</t>
  </si>
  <si>
    <t>C1096H1232N459O773P114</t>
  </si>
  <si>
    <t>MPN188</t>
  </si>
  <si>
    <t>RnaPolymerase-Alpha-Rna</t>
  </si>
  <si>
    <t>DNA-directed RNA polymerase subunit alpha (RNA)</t>
  </si>
  <si>
    <t>AUGGAAAAGUUUUUAAAGUACGAAAUAAAGGUAAAUAACGAACAAGCACGCGCUAACCCCAACUACGGCAUCUUUGAAGUUGGACCACUCGAAUCGGGCUUUGUCAUUACCAUCGGUAAUGCUAUGCGCCGGGUGCUGUUGAGCUGUAUUCCAGGUGCCAGUGUGUUUGCACUCUCAAUUUCGGGUGCCAAGCAAGAGUUUGCUGCUGUGGAAGGGAUGAAGGAAGAUGUCACUGAAGUGGUGUUAAACUUCAAGCAAUUGGUAGUGAAGAUUUCUGACCUUCUGUUUGAAGAUGGUGAAAUGGUCGAACCACCACUAGAACGUUGACCAUUGUUAACGGUAACAGCUGAGAAAGCGGGACCGGUGUAUGCGAAGGACUUGGAGUGCCCAGCUGGCUUUGAAGUGGUCAACAAGGACUUGUACCUGUUCUCGUUGCAAACUGACAAAAAGGUAACAGUUAACGUGUAUGUGAAACAAGGACGGGGGUUUGUUACUUUCUUGGAAAACCGUGAAAUGAUUAAUUCUUUGGGGAUUAUUGCCACUGACUCGAACUUCUCCCCGGUAUUACACUGUGGUUAUGAAGUACAGGAAUUGAAAACUUCCAAGCAAAAGAUUACUGAUCACUUAACUUUCAAAAUUGCUACUAACGGUGCCAUAUCCGCUGUGGAUGCCUUUGCAAUGGCUGCAAAGAUCUUGAUCGAACACCUCAAUCCGAUUGUUAAUGUCAACGAAUCGAUUAAGGCGUUGAAUAUUAUCCAAGAGAAAGCCGAAGAACGCCGUGUCCGUUCGUUUGCGAAGCAAAUUGAAGAGUUGGACUUUACCGUGCGUACCUUUAACUGUUUGAAGCGUAGUGGGAUCCACACCUUACAAGAGUUGUUGUCCAAGUCAUUAGCUGAUAUUCGUGAAAUCCGUAACCUCGGUAAGAAAUCGGAACGCGAAAUUAUUAAGAAGGUACACGAAUUAGGACUCAAAUUAAGAUCUUAG</t>
  </si>
  <si>
    <t>C9385H10557N3742O6867P984</t>
  </si>
  <si>
    <t>MPN191</t>
  </si>
  <si>
    <t>RnaPolymerase-Beta-Rna</t>
  </si>
  <si>
    <t>DNA-directed RNA polymerase subunit beta (RNA)</t>
  </si>
  <si>
    <t>AUGUCACAAAAACCUAGUUUCUUUCAGAAAAAAUACUCACCCACUGCUACCCGCCGUUACUAUGGCAAAAUUGCCACUGAUUUUGUGCAACCUAAUCUGGCUGAUAUUCAGAUUAGGAGCUAUCAAACUUUUCUAGAUCACGAUCUGGAAAACCUGAUUGCUGCUUACUUUCCAAUUAAGUCCCCUAAUGAUCGUUACACGAUCAACUUUAAGGGUUUGCGUCGUACCGCUCCUGAACGUAAUGAAGCCCAAUCACGCUCUGAGUCCAAGACCUAUGAAAUUGGUAUUUACGCUGACUUAGAAUUAAUUGAUUCCGCUACCGGAACCAUUAAAAAGCCGCGCAAAUCCAAGAAGAACAGUGCCACCAGUAGUGUCGAUGGCGUUUUCUUAACUAACUUACCAUUGAUUACCCGCGAUGGGGUCUUUAUUGUCAACGGGAUUGAGAAGUUUGUGAUUGCCCAAAUUACCCGUUCACCGGGGAUCUACAUGCUCACUAAGUCCCAGUUAAAAUUGUCUAGUUCGCGUAAACGGGUACAAGAAGGUUAUGUAUGUGAAGUAUUACCAGCCAACGGUUCGGUAAUGCUGAUCUACAUCUCCAAUAAAAAGAAGAUUGAAGAUGCCUUUGUGCAAAUCUUGCUCCGGGAUGCUGUACGUGAAGGGGCAAAGAUCUUCCCUAUUACCACCUUGCUCAAAGCCUUUGGGAUGAGUGGCAAGGAAAUCCUCAAAGUUUUCAAAAACAACGAGUUUAUUACCCGUUCCUUAGAAGCGGAAGUCUACAACGCUAAGGAUUUCUUAAACAACGUUGACCCUGAAAUUAAAAACUUAUUAAGGGAAUUCCGCGAUGGCAAAACUGAUCUCCGCCGUAAGGGGAUUGCCUCUGACCAAAAGAUCCGCAGCUUAGUGAGUGACUAUGUCCUUUUAGAAAAGGAACACAAAGCGCUCAGUGAAGCUAAACCAAAUGACCCUAAAGUAGGUCAGUUAGAAGCGGACAUGGAUGAGUUGAUGGAUAAAAUCAUCACCGAACGGGCUGCUAAACACAUUGUUCAUGAAUUGUCCAUUUCACUACGUGGUUUAGAAAACACCGAUGAAUGUCCGGAAAACAGUUACCACGCUUUACUGUGUUCACGUUUCUUCCGUCAAAGAAGGUAUAACCUCUCCGCUGCUGGUCGUUAUAAGGUAUCACGUAAGUUAAGAAUUACCGAGCGGAUUUACCAAAAAACACUUGCUUGUGACCUUCAUUUAAAAAACGGGGAACUCUUAUUAAAGAAGGGCACCUUAUUAGUUAAAGAAGAAAUCGACAAGAUUAAGCAAGCUGCCCAAAACAACCAAAUUGACUUUGUCCAAAAGAUUAAGUUAACCACUGAUGGUAGUGCUGUUAACCUUUCCCCUGAAUCGUUGUUGUAUGAAUCACUUGAUGUUUAUGUGAACAACGACAACUUCGAUGUAUCCGUGCCAGUGGUGGGGAUCCACAACGAUAACGAUCUCAAUAAGGCAAUUACUUUAAGUGACUUUAUUGCCUCGAUUAGUUAUGUGAUUAACAUCCCUUCGGCCAUCGGUAAGUACGAUGACAUUGAUCACUUAGGUAACAAACGCGUCAAGUUAAUUAACGAGUUAAUUAGUUCCCGUUUGGAAAGUGGAAUCACCCGCAUGGAGCGCUUCUUAAAGGAAAAGCUCACAAUUGCUGAUGGAGUGAACCGUGGUCAACAAAUUAACGAAGAGGGUCAAGUAAUUGAACAAGCGGAAAAGAAGGAAUUGACCAUUAAAUCCUUAAUUAAUUCCAAACCUAUUCAAAUUGUCAUUCGUGACUUCUUCAACACUCACCAGUUGACCCAGUUCUUAGAUCACCAAAAUCCACUUUCAGAAUUAAGUAAUAAGCGCCGGAUUUCCGCCAUGGGUCCAGGGGGUAUCUCCCGCGAAGACCCGAACUUGGAUAUCCGGGAUGUGCACUAUUCCCAAUAUGGUCGGAUUUGUCCAAUUGAAACACCGGAAGGGAUGAACAUUGGUUUAAUCAUGUCGUUGGCUUCCUUUGCCAAGAUUGACGAAAACGGAUUCCUAAUGGCGCCUUACCGCAAGAUUAAAAAUGGUGUCAUUACCGAUGAAGUUGAAUACCUCACGGCAUUAAGGGAAGACGAGCACAUUAUUGCCGAAAUCUCUUCGUUGGUCAACAUUGACGAAAACAACAAGAUCUUAGAUAAGGAAAUUAUUGGUCGUUACCGCUCGAUGCAAGGGUUGUAUGAUCCCUCGAAGAUUGACUACAUCGACGUGGCCCCUCAUCAGGUAGUGUCCAUCGGUUCGUCCUUAAUUCCCUUCUUGGAAAACGAUGACUCAGCGCGGGCAUUGAUGGGUACCAACAUGCAACGCCAAGCCUAUCCUUUAAUUAAGCCUUACGCUCCCGUUGUGGGUACAGGUCAAGAGUACAAGAUUGCUCGCGACUCCGGCUUGACGAUGUUAGCACCUUGCUCAGGUACGGUAAAGUAUGUAGACAACAGUAAGAUCACGAUUGAAAGUGACAGUGGUGAACAGCACACUUUGGAUCUAAUUAAGUUUGAACGUUCCAACCAAAAUACCUGCUACAACCACGUUCCCUUAGUAGAAAAGGGGCAACGGGUAACUAAGGACGAAGUGAUUGCUGAUGGUCCUGCAGUUAACAAGAGUGAGCUGUCUUUAGGGCAAAAUGUCCUUGUCGCCUUUACGACCUGAAACGGGUACAACUAUGAGGAUGCGAUAGUGAUUUCCGAGCGCUUAGUGAAGGAUGAUGUUCUAACCUCCUUAACGAUUAACGAAUACGUAGCCCAGUGUUUAUCGACCAAAAACGGUGAUGAACAAAUUACCCGUGAUAUCCCCAACGUUAGUGAUGCUAACAAGCGUUACUUAGAUGAAAACGGCAUUAUCAUGGUCGGUGCUGAAGUUAAGGAAGGUGAUGUCCUUGUCGGUAAGGUAUCCCCUAAGGGACAGGUUGAAGUAUCACCUGAAGAAAAGCUGUUUAAGGCCAUUUUCCCUGAAAGUGUGCAAAACGUCCGUGACUCUUCCUUAAAGCUCCCUCAUGGUGGUGAUGGGAUUGUGUCCUGUGUCAAGCGUUUUAGCAUUGCCAACGGUAAUGAACUUAAUGAUGGUGUCAUCGAAAUGAUUAAGGUCUAUGUGGUGCAAAAACGCAAGAUCCAAAUCGGAGAUAAGUUGGCAGGGCGCCAUGGUAACAAAGGGGUUAUCUCUAAGGUUGUCCCAGUAGCGGACAUGCCCCACUUAGAAGAUGGUACUCCAGUCGACAUCCUCUUAAACCCACUGGGGGUACCGAGUCGGAUGAAUAUUGGCCAAAUCUUUGAAAUGCACUUGGGUUAUGCAGCACAUAACCUUGCCAAGCGAAUGUUAAUUAGUGCUUGUUUUGAUGACAAGAAGGCUCAAGCACUUUCAACCGAAAUUAACCAGCCACAGUACAAACUUGACCGCUUAAUUACUGGUUUAAAAGCCCAAAUUACGAACCGCGGUCUUAAAGACGAGCAGGCAGCCUUGGCCCAACUCAAUAACGGUGACAUUGCUUUAGUGCUCAAGGAAAUCGGCAUGAGCUUUGAUGACCUCCACUUUAAAGUAGCGACCCCGAUCUUCCAAGGGGUGAACUUCCAAGACUUGCAAGACAUCAUGGAUGAAGCAGGAUUGAAACCAGCGGAAACGCACGGGAAGUUCAAGCUGAUUGAUGGUCGCACUGGUUUACCAUUUGAAAAACCAAUUUCCUUGGGAAUCAUGUACAUUAUGAAGUUAAACCACAUGGUUGAUGACAAGAUCCAUGCUCGCGCUGUCGGUCCUUACUCCAAGAUUACCCAACAACCAUUGGGUGGUAAAUCACAAAAUGGGGGCCAACGCUUUGGGGAAAUGGAAGUGUGAGCCUUGGAAGCUUACGGCGCUGCUUACAACCUUCAGGAAUUACUUACCAUUAAGUCCGAUGAUGUGCAGGGCCGGAAUAAGGCCUAUGCCGCGAUCGUUAAGGGCGCUGCCUUCCCCGAACCAGGUAUCCCCGAAUCGUUUAAACUGUUAACGAAGGAACUACAAGGGUUAGCGUUGAGUGUGUCCUUUAUUUACGAUGACAACACCCAACAAGAUUCCAACAACGUUUCAAUUCUCCAAGCUGAUGGAGAACAGGACGAUCUCUUUAAUGACUUUGAAUUUGACACGGAGGGUUAUUAA</t>
  </si>
  <si>
    <t>C39759H44840N15781O29079P4176</t>
  </si>
  <si>
    <t>MPN516</t>
  </si>
  <si>
    <t>RnaPolymerase-Beta-prime-Rna</t>
  </si>
  <si>
    <t>DNA-directed RNA polymerase subunit beta' (RNA)</t>
  </si>
  <si>
    <t>AUGACAAAGCGUAAUAAAAAGAACAACAAGCUGUACAAGAACAUUAAGGCAAUUAAGCUUUCGAUUGCUUCCAACGACACGAUCCUAAACUGAUCCGAAGGGGAAGUUACCAAGGCGGAAACGAUUAACUAUAAGUCCUUAAAACCCGAACCUGGUGGUUUGUUUGAUGAAGCCAUUUUUGGUCCAGUGAAGGACUAUGAGUGUGCUUGUGGGAAGUUUAAGAAGAUUAAGUACCGUGGCGUGCGCUGUGAUCGCUGUGGUGUUUGGGUAACCGAAUCAAUUGUGCGCCGGGAACGUAUGGGCCACAUUGCCCUAGUCAGUCCGGUAGCGCACAUCUGGAUGUCGAAGGAACUGCCUUCCCCUUCCAAGAUCUCCUUAGUGUUAAACAUCUCUUAUAAGGAAGUGGAACAGGUCUUGUACUUUGUUAACUACAUAGUAUUAGAUACUGGGAAGAUCAAAGAUCCCAAGAUCAUGCCGUUUAAGUUUAAGGAAGUGUUGGACUUAGCAGGCAAGGGUUCUUUAACCACGCGGCAAAAAAUGCGCCGGGUGAUCGGUUACAUCUUCCGGAACCUGAUUAAGAACAGGAGUAGCGAAGACUACCGCAAGGGGAAGAUCUUUUAUGAAAGCUUAAAGAACAGUUCGUUACCGUUCUCCUUAAAUGAUGCCUUUAACUACAUUAAGAAGUACACUGGCUUCCGCGUUGGUAUCGGGGCUGAAGCCAUUUUAGAAUUGCUCAACAAGAUUGACCUUAACUAUGAGUUUAGUAAGCUCAAUGAUGCGUUACGGAAGGCUAAGAAGGAUAGUGUUGAGGAUGCUAAGGUUAAAAAGAUCUUGCGUCAAUUGGAAACAAUUAGCUGGUUUAGAAAUUCGAAGCUGCACCCGAAAAACAUGAUCCUGCACACGGUGCCAGUGAUCCCGCCAGACAUCCGGCCGAUUAUCCAGUUAGAUGGUGCUAAAUUUACCACCAGUGACAUUAAUAACUUCUACAGAAGGGUAAUUAUCCGUAACGACCGUUUACGCCGCAUCUUGGAAGAUGGUACCGUACCUGCCAUUGUGGUUAACAACGAAAAGCGCUUGUUACAAGAAUCAGUUGAUGCCUUGUUUGACAACUCGUCGCGCCACAAGCCAGCGUUAUCCAAAGACAAACGUUCCUUGAAGUCACUCACCGACCGCUUAAAAGGGAAACAAGGGUUGUUCCGUCACAACCUUUUAGGUAAACGGGUGGACUAUUCUGGUCGGAGUGUAAUUGUGGUGGGUCCAGAACUAAAGAUGUAUGAGGUCGGGAUUCCAGCAUUAAUGAUCCUCAAGCUGUUCAAACCAUUUAUUAUUCACGGGUUAAUUAAUAAGUUUGACAGCAACGGUAACGAAAUUAGACCAAUUGCGUCCUCGAUUCGGCAAGCGGAGGACAUGAUUAAAAAUCAGGACGACCUGAUCUGGGGGAUUGUGUAUGAUGUCAUUAAGGACCGUCCGGUGUUAUUAAACCGGGCACCUACUUUGCACCGUUUGGGAAUACAGGCCUUUGAACCGCGGAUUGUCGAUGGGAAAGCGAUUCGCCUACACCCGUUAGUGACCACUGCUUUUAACGCUGACUUUGACGGUGACCAGAUGGCGGUGCACGUUCCGUUGAGCGAAAAUGCCGUUAACGAAGCGCGUGCUAUUCUGUUAGCUUCCAAGCACAUCUUGGGACUAAAAGAUGGCCGGCCAAUUGUCACCCCAACCCAGGACAUGGUGUUAGGUAACUAUUACCUCACUACUGAGCGUAAGGGUCAAACGGGUGAAGGCAUCAUCUUUGGUACCGUGCAUGAAGCCCGCGCGGCAUACGAAGCGGGCAAGGUGCACCUCCACGCCAUUGUCGGCAUUAGCACCAAAGCCUUUCCAAACAAGCACUUUGAAGCUCAAGGUACUCUAAUCACUACGGUUGGUAAGAUUAUCUUUAACGAUGUGUUAGGGGACAACAUCCCUUACAUUAAUGAAGGGGAAUUUGAUGAACAUGCGUGUCCGCAAAAGUUCAUAGUACCACCAAGUGGUGAUGUGCGUGCUGCGAUUGCCGCACACCAAGUGCUCCCUGCCUUUGGUAAGAAGGUCAUCUCCAAGUUAAUUGACUUACUUUACACGGUGGUUGAAUUUAAGGAUCUACCACGGAUCUUGGAAAACAUUAAGGCCUUAGGCUUUAAGUACUCGACCCACUCUUCCACCACUGUAUCGGUGUUUGAUAUUCCGAAGUACUCCAACAAACAGCAGUACUUUGAUGAAGCGGACCAACAGGUCUUGAAGUACAAGCAGUUUUACAACAAGGGUUUACUGACCGAUGAUGAACGGUAUAAACGGGUGGUGAAACUGUGAAACGGUGUGAAGGAAAAGGUGUCGAGUGAGAUCCAGGACUUAAUUAAACGUGAAGAGUACCGUGAUAACUCGAUUGUUGUCAUGGCCGAUUCCGGGGCGCGGGGUAAUAUCUCCAACUUUACCCAGCUGUUUGGGAUGCGGGGGUUAAUGAGUAAGAGCUUUAACUAUGAACGCAACAACCAGUCCAAAAUUAUUAAGGACACGAUUGAGGUUCCUAUUAAGCACUCCUUCCUGGAAGGUUUAACGAUUAACGAGUACUUCAACUCAUCUUAUGGGGCGCGUAAGGGGAUGACCGAUACCGCCAUGAAAACGGCUAAGUCUGGUUACAUGACCCGUAAACUGGUGGAUGCAACCCACGAAUUGAUUAUUAACCACGAUGACUGUGGUACACGCAAGGGAAUUGUGGUCGAAGCAAUUGUGGAAACCAAAACCCGUUCGUUGGUGGAAUCACUGUUUGACCGCAUUGUCAACCGUUACACGAUUGGACCAAUUUUAGAUCCCGAAACCAAGGCGGAAAUUGUCCCUGCUAACAGCCUAAUUACCCAAGAGUUAGCCAAGCAAAUUUGUGCCACUUCGAUUAAACAAGUGUUAGUGCGCUCUGUGAUUUACUGUGAACGCGAAAACGGCGUGUGUCAGUACUGUUUCGGGGUCGAUUUGUCCACCGGCAAACUGGUGGAAUUGGGUACCGCUGUGGGUGUAAUUGCAGCGCAAUCGAUCGGUGAACCAGGAACCCAGUUAACGAUGCGUACCUUCCACACCGGGGGGGUUUCGACCGAAAACAACUUGGCCCAAGGGUUUGAACGUUUAAAGCAAAUCUUUGAAGUAGUCGCCCCUAAGGAUUACGAGCGCUGUGUCAUUUCUGAAGUUAAGGGGGUAGUUAAAUCGAUUACUACCACCCAAAACGCGCAGGAAGUGUUGAUUGAAUCUAGUGUCGAUGAACGCACUUACUCGAUUCCGUUUAGUGCGCAACUGCGUGUCAAGGUCGGUGAUGCAGUAGAACUAGGUUCGAAGAUUACCGAAGGUUCGAUUGACAUUCGCCAGUUAUUACGGGUUGCUGGGAUCCAACGGGUACGCCAGUACAUGAUUGUCGAAAUCCAAAAGGUGUACCGUAUUCAGGGGAUUGAGAUUGCUGAUAAGUAUGUCGAAAUUAUUAUCCGCCAGUUGACGAGCUUACUCCAAGUAACCGAUGCUGGCAGCAGUAACCUGUUUGUGGGUCAACUGGUACACAGUCACCACCUCAAUGAACUCAACAAGAGCUUGUUGCUGUCGGGGAAGAUGCCAGUGAUUGCCAUUAACCAGGUGUUUGGGAUCGAUGAGGCGGCCAGCAAGUCGAACUCCUUCUUGAGUGCCGCAUCCUUCCAAGACACCAAGAAGAUCUUGACCGAUGCUGCGGUAAAAACCCAAGUUGACUACCUCUUAGGGUUGAAAGAAAACGUGAUCAUUGGGGGUAAGAUCCCGGCUGGUACUGGGUUUUUAACCGAUGAAGAAUUGGCCUACCUCGGUGCCAAAACGGUUCAAGAGGAGUAUUAA</t>
  </si>
  <si>
    <t>C36917H41616N14751O27009P3873</t>
  </si>
  <si>
    <t>MPN515</t>
  </si>
  <si>
    <t>RnaPolymerase-Delta-Rna</t>
  </si>
  <si>
    <t>DNA-directed RNA polymerase delta subunit (RNA)</t>
  </si>
  <si>
    <t>AUGACUAUGCAAGUAGAAUACCUCGAUCUCAUCUCCCAAGCGAAGGAGAUUGCUGAGACCCAAUUUAAGGCGGAACCGUUUUCCUUUGAUGCUAUUUGAAAGGAAGUAGUGAAGCACUUUAAGAUCUCCAAACAAGACGAACCUAACCUAAUUUCGCGGUUUUACCAAGACUUUUUGGAAGACCCUAACUUUGUUUAUUUAGGGGAACGCAACUGGAAGUUAAGGGACUUCAUGAAGUUUGAUGAAUGGAACAAGAUUUCCCAAGCAAUGUUUGUGACCAAGGAAAUCUUUGAAGAGGGUUAUGAAGACCUGUCCAACAAGAAGAAGGAAAACGAGGAAGAAGUGAAUGACUUCAUUAUGGGCAAUGAUGGUGAUGACAACAGUACCGGUGAUGAAAUUGUGCAAGGACUCAUUAACGAUUUUCGCGACGAUAACCAAUAA</t>
  </si>
  <si>
    <t>C4220H4739N1712O3051P441</t>
  </si>
  <si>
    <t>MPN024</t>
  </si>
  <si>
    <t>Oligoribonuclease-Rna</t>
  </si>
  <si>
    <t>Oligoribonuclease (RNA)</t>
  </si>
  <si>
    <t>AUGAAUAGCCAAGUACACCGCAAGGGCUCUAUUGCAGAAGCAGUUAGUGCCAUCCAAGCUCAUGAUAAGAUCGUGAUCUUCCACCACAUUCGUCCUGAUGGCGAUUGUUUGGGCGCACAACACGGCUUAGCGCGUUUAAUCCAAACUAACUUUCCCCACAAGCAGGUCUUCUGUGUUGGUGAUCCCAAACACAACUUUCCCUGAUUGGAGAUGGUUUUCACUCCAAAGGAACAGAUUACCCCGGAGUUAAUGCAACAAGCCUUAGCCGUUAUUGUUGAUGCCAACUAUAAGGAACGGAUUGAGUGCCGGGACUUAUUAGACCAAAACCAGUUUAAGGCAGUAUUGCGGAUUGACCACCACCCCAAUGAGGACGAUCUCAAUACGACCCAUAACUUCGUUGAUGCGUCUUACAUUGCCGCGGCUGAACAAGUGGUAGAUCUAGCGGUGCAGGCCAAAUGGAAGCUUAGCCCCCCAGCGGCUACGGCGCUGUAUCUAGGUAUUUAUACAGAUAGUAAUAGGUUUCUAUAUAGUAAUACAUCAUGAAGAACACUAUAUCUAGGAUCUAUGCUAUAUAGAGCUCAAGCUAAUAUAGCUAAGAUCCAUGAUGAGUUAAACCACACUUCCUUAAAGGACAUCCAGUUUAAACAAUAUGUCUUUAAAAACUUUCAGACCUUUCAGAAUGUUAUUUACUUUGUGGCCGAUAAGAAGUUCCAAAAGAAAUUAAAGGUAACACCCUUAGAAUGUGCACGGGUAAAUAUCCUAGCUAACAUUGAACAAUUCCACAUUUGGCUGUUCUUUAUAGAAGAGGGUAAGAACCACUAUCGGGUCGAAUUCCGUAGUAACGGAAUUAACGUACGCGAAGUAGCUUUAAAGUAUGGUGGCGGGGGUCAUAUUCAGGCCAGCGGUGCAGUUCUUAAAAGCAAGCGCGACAUAAUUCGUGUAGUUCAAGAUUGCCAAAAGCAAAUUGCUGUAUAA</t>
  </si>
  <si>
    <t>C9283H10468N3683O6784P975</t>
  </si>
  <si>
    <t>MPN140</t>
  </si>
  <si>
    <t>Rpe-Rna</t>
  </si>
  <si>
    <t>Probable ribulose-phosphate 3-epimerase (RNA)</t>
  </si>
  <si>
    <t>UUGCUAAACUUGGUCGUGAAUAGGGAAAUUGCCUUUUCGCUUUUACCACUGUUACACCAGUUUGACCGCAAGUUGUUAGAACAAUUCUUUGCGGACGGCUUGCGCUUAAUCCACUAUGACGUGAUGGACCAUUUUGUGGACAACACUGUCUUUCAAGGGGAACAUUUAGAUGAAUUACAACAAAUUGGUUUUCAGGUCAAUGUACAUUUGAUGGUACAAGCAUUAGAACAAAUCUUGCCAGUAUACCUCCACCAUCAAGCCGUUAAGCGCAUUUCCUUUCACGUUGAACCGUUUGAUAUCCCUACCAUCAAACACUUUAUUGCGCAAAUUAAACAAGCGGGAAAACAAGUCGGUUUAGCGUUUAAAUUCACCACUCCGCUUGUAAAUUACGAGCGCUUGGUGCAACAACUGGACUUUGUUACCUUAAUGAGUGUCCCCCCAGGAAAGGGCGGGCAAGCCUUUAACAGUGCUGUUUUUAAUAACUUAAAACAAGCCCACAAAUACCACUGCUCAAUUGAAAUCGAUGGUGGGAUCAAAUUAGAUAACAUUCACCAAAUCCAGGAUGAUGUCAAUUUUAUUGUCAUGGGAAGUGGCUUUAUAAAAUUAGAACGAUGGCAGCGCCAACAGCUGCUCAAAACCAAUCAAUAA</t>
  </si>
  <si>
    <t>C6155H6944N2405O4523P648</t>
  </si>
  <si>
    <t>MPN251</t>
  </si>
  <si>
    <t>Tim-Rna</t>
  </si>
  <si>
    <t>Triosephosphate isomerase (RNA)</t>
  </si>
  <si>
    <t>AUGCGUACGAAAUACCUAAUUGGUAACUGAAAGACAAAUAAGGAUUUACACCAAGCGUUGGCCUUUGUGGAGCAAUUUAAACAGCACCCUGCUAAAACUAAGGCGGUUUUGGGUAUUGCCCCAGUCCACGUCCACUUAACCGAGGUAAACAAAGUCUUGCCUAAUAACCUCUUACUGUUAGCCCAAGACGCUAACUUUAUUGCUAGUGGUUCUUACACUGGUACGGUGAGCUAUACCCAACUGCAAGACAUUAAGGUCAACAGUGUCAUUAUUGGUCACUCGGAACGGCGAAAGUACUUUAACGAAACAGCGCAAGUUAUUAAUCAAAAACUAAAAGCCUGUUUACAAGCUGGAAUGUUAGUCGUGCUCUGUAUUGGUGAAACGGAAGGUCAACCAAUUAGUUUUCUCAAAGAAGACUUAACCCAAGUCUUGCAAGGCAUUGACCUAAGCUUACUCAAACAGUUAGUGAUUGCUUACGAACCAAUUUGAGCAAUUGGUACGGGUAAAACCGCUACACCGGAAAUUGCUAAUAACACAAUUGCCCAAAUUCGCGUGUACCUUAGUGAACUGUACAACAAGGAAAUUGCCCAACAAACCUCGAUUCUCUAUGGUGGUUCGGUUGCUAAGGACAACAUUAAGGAGUUAGCACAAACCGAGCAAAUUGAUGGCUUUUUAGUGGGCAAGGCAUCUUUGGAUGUCAACGACUUUUUAGUAAUGGCACAAGUAUAUGCAUAA</t>
  </si>
  <si>
    <t>C7002H7891N2784O5105P735</t>
  </si>
  <si>
    <t>MPN629</t>
  </si>
  <si>
    <t>TklB-Rna</t>
  </si>
  <si>
    <t>Transketolase (RNA)</t>
  </si>
  <si>
    <t>AUGAAAAACCUGUUUGCUUGCCAACACUUAGCGUUAAGUGCUAUUCAACACGCUAAGGGUGGUCAUGUGGGAAUGGCCUUAGGUGCUAGUCCUAUUUUGUACACCUUAUGGACUAAACACAUCCAGUUUAACCCUAACUGUCCCAAAUGGAUUAACCGGGACCGUUUAGUGAUGAGUGCAGGUCAUGGUAGUAUGGCCUUAUACCCGAUCUUACACUUUGCGGGGUUAAUUACGAAGCAGGAAAUGCUCCAUCACAAAUACGGGCAAGUCAACACCUCUUCCCAUCCCGAGUAUGCCCCUAAUAACUUUAUUGAUGCGUCCACUGGUCCCUUAGGACAAGGCCUAGGAAUGGCUGUCGGGAUGGCCUUGACACAACGGGUACUAGCAGCUGAAUUUAAAGCGUUAAGUCCCAAACUGUUUGACCACUUUACCUAUGUGGUUGUGGGUGAUGGUGAUCUCCAGGAAGGGGUGAGUUAUGAGGUAGCUCACUUAGCAGGGGUCUACCAGUUAAAUAAGCUAAUAGUGCUCCAUGAUUCCAACCGGGUGCAGAUGGACAGUGUCGUGCGUGAUGUGUCCUUGGAAAACCUGCAAACCCGGUUUACCAACAUGGGGUGAAAUUACCUUGAAACUAGUGAUGCAGUUGCAGACAUUGAUGCUGCCAUUAAACAAGCGAAAAAGUCCGAUAAGCCGACCUUCAUUGAGGUGCACACGACAAUUGCUAAAAACACCACCUUGGAAGACCAACCCGCUGGUCACUGGUUUAUUCCUACCGACAAGGACUUUGCGCGCUUUAACAGCAACACCAAGACUAACUUUACCCCGUUUGAAUAUCCCCAAACGGUGUAUGACUUCUUUCACAAGCAGGUCAUAGCACGCCAAGCUAAACCAGUGCAAGCUUACAAGGAAUUACUGGAAAAACUAAAGGACAAACCGCUGUAUACUAAGUUUAUUAAUUGAACGGAAAACGAUUACCAGGCGUUGUACCUCAACCAGUUAGAUGAACGCAAGGUAGCACAAGCCAAUGCGGCAACCCGUAACUACCUCAAGGACUUUUUAGGCCAAAUUAACAACAGUAAUUCCAACUUGUACUGUCUCAAUGCUGAUGUAGCACGUUCGUGUAACAUUAAGUUAGGUGAUGAUAAUUUACAUACCAAUCCGCAUUCGCGCAACAUUCAGGUGGGUAUUCGGGAAUUUGGUAUGUCCACCAUUAUGAACGGGAUGGCACUCCAUGGUGGGGUCAAAGUGAUGGGUGGUACCUUCCUAGCGUUUGCUGAUUAUUCCAAACCCGCAAUUCGCUUAGGGGCGUUAAUGAACCUCCCCACCUUUUAUGUGUACACCCAUGACUCUUACCAAGUCGGUGGUGAUGGACCAACCCACCAACCGUACGAUCAACUCCCGAUGUUAAGGGCCAUUGAAAACGUUCAGGUUUGACGGCCUUGUGAUGAAAAGGAAACAGCGGCUGGGGUUAACUAUGGUUUGUUAAGCCAAGACCAAACUAACGUAUUAAUUUUGACCCGUCAAGCUUUGCCUUCCCUAGAACAAUCUGAUAGUGUACAGACCUUGAAAGGGGGCUAUAUUAUUAGUAAUAGAAAACAACCCGAUGUCAUUGUGGCCGCUAGUGGCAGUGAAGUUCAGCUGGCAUUGCAACUAGAACAAGCUCUAAACGAACAACAAUUAAAGACGCGGGUGGUGUCAGUGCCCAACAUUAACAUGUUGUUAAGUCAACCCCAAAGCUACUUGCAACAACUGUUUGAUCCUAACAGUGUUUUACUCACCUUAGAAGCGAGUGCUAGCAUGGAGUGGUAUGCACUAGCAAAAUACGUCAAAAAGCACACCCACUUAGGUGCUUUUAGCUUUGGUGAGUCCAAUGACGGGCAAGUCGUGUAUGAACACAAGGGCUUUAAUGUGACUAACUUACUCAAGUUGAUUAAAACUCUAAAGAGUUAA</t>
  </si>
  <si>
    <t>C18529H20916N7351O13563P1947</t>
  </si>
  <si>
    <t>MPN082</t>
  </si>
  <si>
    <t>Udk-Rna</t>
  </si>
  <si>
    <t>Uridine kinase (RNA)</t>
  </si>
  <si>
    <t>AUGGAUAGUAAAAAAGGAAUUUUAGUGGCAAUUGGUGGCGGGAGUUGUUCUGGUAAAACUACGAUCGCUGACAUGAUUUACCAACUUUUGCGUAAAAAGCUUAAAGUUGCUAUUCUGCCCCAGGACAACUAUUACAAACCAUACAAGAACAAAUCAAUGGCGCAACGCAAAGCGAUUAACUUCGAUCACCCCGAUGCCUUUGAUUGAAAGCUGUUGUGAAGUCACCUCGAUAACUUACUAAUGGGUAAAACAGUGGCUGUGCCAAUGUAUGACUAUGUUAAUUACACCCGUAAAAAGGAAACCAUAGAAAUAGGUCCUUUAAAUGUAGUCAUCUUGGAAGGUUUAAUGCCGUGGUUUGAUGAACGGAUUGCUAAAUUGUGUAAGCUCAAGAUCUUUGUGGAAGCGACUGGAGAGGAACGCUUAAUUCGCCGGAUUGAACGGGACUGGGAACGCGGUCGUGAUGUCGCUUCUAUCAUUAAACAAUGACGCGAAGCAGUUAGUCCAAUGUACGAAAUCUUUGUCGAAAAGAUGAAACAGAAGGCAGAUUUAAUUAUUCCCUGGAGUGAAAGACACGAAGUGAGUACUAAUGUGCUCGACUUUGCAAUUGAACACCUCUUUCGCAAACACGUGGAUCCCAACUAG</t>
  </si>
  <si>
    <t>C6131H6893N2462O4459P642</t>
  </si>
  <si>
    <t>MPN561</t>
  </si>
  <si>
    <t>Upp-Rna</t>
  </si>
  <si>
    <t>Uracil phosphoribosyltransferase (RNA)</t>
  </si>
  <si>
    <t>GUGAUCAAAAAAGUGCACCACGCUUUGAUCGAAAACGAAUUGACAAAGCUACGUGAUAAAUCUUCUUCCUCCUCGCAAUUUCGGAUGGCGUUAAGCCAAAUCACUUCACUACUCUUUUUUGAAGUAACUAAGGAAUCACCCUUAGAAGAAAUUGUUGUAAAAACCCCGUUUACCAAAACGAAGGGUUAUAAGCUCAAAAACGAAAUUGUUCUAGUCCCCAUAAUGCGCGCUGGCCUGGGUAUGGUUGACCCAAUUGUGCGCUAUUCGGAAAAGAUUCGUGUGGGUCACUUAGGGAUCUACCGUGAACAUGAGGGCACUAAUGUAAUUUCUUACUAUAAGAAAAUGCCCGAAAACAUUGGCAACUCCCACGUGAUUAUCUUAGACCCAAUGCUAGCUACUGGUACUACCCUAGCCACAGCCAUUAGUUCCAUUAAAAAGAACCACCCGAUUAAGAUUAGUGUGGUGGCCAUAGUAGCAGCACCAGAGGGCAUUAAAGCCGUGGAAGCAGCGCACCCUGAUGUGGACAUUUACCUAGCAGCCAUUGAUGAAAAAUUAAAUAAGGAUAAUUACAUUAUUCCCGGGCUUGGUGAUGCUGGGGAUCGCUUAUUUGGUACUAAAUAA</t>
  </si>
  <si>
    <t>C5913H6669N2348O4316P621</t>
  </si>
  <si>
    <t>MPN033</t>
  </si>
  <si>
    <t>Adk-Protein</t>
  </si>
  <si>
    <t>Adenylate kinase (Protein)</t>
  </si>
  <si>
    <t>MVMENKFLFLGAPGVGKGTLAKQVANTTGLFHLSTGDIFRSVMQEQGALSQTLAHYMNQGLYVPDELTNQTFWHFVTTHQNELHKGFILDGYPRTLNQLEFLQSKLQLDQVFHLKLSDPQVLVARILNRLVCPSCGSVYNKQSKPPLKANQCDRCHATLQARNDDTEAVILKRLTLYEDTVKPLIEAFTKQGILTVIEAQLPLEQQVNLVQQLVH</t>
  </si>
  <si>
    <t>C1087H1729N297O315S8</t>
  </si>
  <si>
    <t>Protein</t>
  </si>
  <si>
    <t>UniProt</t>
  </si>
  <si>
    <t>Q50299</t>
  </si>
  <si>
    <t>Apt-Protein</t>
  </si>
  <si>
    <t>Adenine phosphoribosyltransferase (Protein)</t>
  </si>
  <si>
    <t>LFEFVLEQMAQFIQEVKADGIVCPEARGFIFGGALASKTKLPLVLVRKPHKLSGELARETYDLEYRQNSILEMRVDALENCKRCVIVDDLLATAGTVAAIDKLIARLGSQTVGYCFLIELQKLHGKAKLQPNVATKILLHY</t>
  </si>
  <si>
    <t>C710H1159N189O198S6</t>
  </si>
  <si>
    <t>P75388</t>
  </si>
  <si>
    <t>Cmk-Protein</t>
  </si>
  <si>
    <t>Cytidylate kinase (Protein)</t>
  </si>
  <si>
    <t>MYFQIAIDGPSSSGKSSVAKTVARQLGFEYFSTGKMYRAFAYVMQVNRLDVNLLLKVINQINWRFEHEKVFYNNADISEVILNQEIAQLASNLATNPEVRKMAVLRQQALAKNTNIVMDGRDIGTVVLKDAQLKYFLDAKPEIRAQRRAQDLGIAYDSDKAFQELVAEIKHRDAVDTSRTADPLVQAPDAIYIDSSNLTFQQVVELMVQQARTVFKL</t>
  </si>
  <si>
    <t>C1095H1750N303O326S6</t>
  </si>
  <si>
    <t>P75308</t>
  </si>
  <si>
    <t>Eno-Protein</t>
  </si>
  <si>
    <t>Enolase (Protein)</t>
  </si>
  <si>
    <t>MSAQTGTDLFKIADLFAYQVFDSRGFPTVACVVKLASGHTGEAMVPSGASTGEKEAIELRDGDPKAYFGKGVSQAVQNVNQTIAPKLIGLNATDQAAIDALMIQLDGTPNKAKLGANAILAVSLAVAKAAASAQKTSLFKYLANQVMGLNKTEFILTVPMLNVINGGAHADNNIDFQEFMIMPLGANSMHQALKMASETFHALQKLLKQRGLNTNKGDEGGFAPNLKLAEEALDLMVEAIKAAGYQPGSDIAIALDVAASEFYDDTTKRYVFKKGIKAKILDEKEWSLTTAQMIAYLKKLTEQYPIISIEDGLSEHDWEGMETLTKTLGQHIQIVGDDLYCTNPAIAEKGVAHKATNSILIKLNQIGTLTETIKAINIAKDANWSQVISHRSGETEDTTIADLAVAACTGQIKTGSMSRSERIAKYNRLLQIELELGNNAKYLGWNTFKNIKPQKA</t>
  </si>
  <si>
    <t>C2184H3508N586O671S16</t>
  </si>
  <si>
    <t>P75189</t>
  </si>
  <si>
    <t>Fba-Protein</t>
  </si>
  <si>
    <t>Fructose-biphosphate aldolase (Protein)</t>
  </si>
  <si>
    <t>MLVNIKQMLQHAKQHHYAVPHININNYEWAKAVLTAAQQAKSPIIVSTSEGALKYISGHQVVVPMVKGLVDALKITVPVALHLDHGSYEGCKAALQAGFSSIMFDGSHLPFQENFTKSKELIELAKQTNASVELEVGTLGGEEDGIVGQGELANIEECKQIATLKPDALAAGIGNIHGLYPDNWKGLNYELIEAIAKATNLPLVLHGGSGIPEADVKKAIGLGISKLNINTECQLAFAKAIREYVEAKKDLDTHNKGYDPRKLLKSPTQAIVDCCLEKMQLCGSTNKA</t>
  </si>
  <si>
    <t>C1384H2224N373O414S11</t>
  </si>
  <si>
    <t>P75089</t>
  </si>
  <si>
    <t>Gap-Protein</t>
  </si>
  <si>
    <t>Glyceraldehyde-3-phosphate-dehydrogenase (Protein)</t>
  </si>
  <si>
    <t>MLAKSKTIRVAINGFGRIGRLVFRALLSQKNIEIVAVNDLTHPDTLAHLLKYDSAHGEFKKKVVAKDNTLMIDKKKVLVFSEKDPANLPWAEHNIDIVVESTGRFVSEEGASLHLQAGAKRVIISAPAKQKTIKTVVYNVNHKIINAEDKIISAASCTTNCLAPMVHVLEKNFGILHGTMVTVHAYTADQRLQDAPHSDLRRARAAACNIVPTTTGAAKAIGLVVPEATGKLNGMALRVPVLTGSIVELCVALEKDATVEQINQAMKKAASASFRYCEDEIVSSDIVGSEHGSIFDSKLTNIIEVDGNKLYKVYAWYDNESSYVNQLVRVVNYCAKL</t>
  </si>
  <si>
    <t>C1634H2663N455O484S12</t>
  </si>
  <si>
    <t>P75358</t>
  </si>
  <si>
    <t>Gk-Protein</t>
  </si>
  <si>
    <t>Guanylate kinase (Protein)</t>
  </si>
  <si>
    <t>MVDTGRIFVITGPSGVGKSSLVRCLIDHFKDKLRYSISATTRKMRNSETEGVDYFFKDKAEFEKLIAADAFVEWAMYNDNYYGTLKSQAEQIIHNGGNLVLEIEYQGALQVKQKYPNDVVLIFIKPPSMEELLVRLKKRNDEDAITIQNRLKQAEKECQQIGHFKYVVTNNEFDKTLAELQAILLAEFN</t>
  </si>
  <si>
    <t>C975H1536N258O290S6</t>
  </si>
  <si>
    <t>P75526</t>
  </si>
  <si>
    <t>Hpt-Protein</t>
  </si>
  <si>
    <t>Hypoxanthine-guanine phosphoribosyltransferase (Protein)</t>
  </si>
  <si>
    <t>LFSGRVSGTTKIKVMGIKSIIIDQKQVEAGCNAALKWCNEHFAGKQVIVLGILKGCIPFLGKLISQFTFDLQLDFVAVASYHGGSRQQEAPKIVLDMSHDPKGKDILLIEDIVDSGRSIKLVLDLLHTRKAKSVILVSFIEKLKPREADIKVDYSCFKNQDEFLVGFGLDYQGFYRNLPYVGVFDPEDN</t>
  </si>
  <si>
    <t>C962H1527N248O271S6</t>
  </si>
  <si>
    <t>P75119</t>
  </si>
  <si>
    <t>LacA-Protein</t>
  </si>
  <si>
    <t>Probable ribose-5-phosphate isomerase B (Protein)</t>
  </si>
  <si>
    <t>MQMNHPIYIASDHTGLELKSLVIKHLEQQKLQVIDLGPTELDPLDDYPDYAFLLAQTMQANPNSLGILICGTGVGVCMAANKAKGILAALVVDSKTAALARQHDDANVLCLSSRFVVPEENIKIVDEFLQAQFEGGRHSKRVGKIIAYEREK</t>
  </si>
  <si>
    <t>C740H1192N202O222S7</t>
  </si>
  <si>
    <t>P53527</t>
  </si>
  <si>
    <t>Ldh-Protein</t>
  </si>
  <si>
    <t>L-lactate dehydrogenase (Protein)</t>
  </si>
  <si>
    <t>MKSLKVALIGSGAVGTSFLYAAMSRGLASEYMVIDINEKSQVGNVFDLQDAVPSSPQYSKVIAGDYKQLKDYDFIFIGAGRPQKQGGETRLQLLEGNVEIMKNIAKAVKESGFKGITLIASNPVDIMAYTYLKVTGFEPNKVIGSGTLLDSARLKFAIAEKYGMSSRDVQAYVLGEHGDSSVSIISSAKIAGLPLKHFSKASDIEKEFAEIDHFIRRRAYEIIERKGATFYGIGEATAEVAELILRDTKEVRVVASLINGQYGAKDVMFGTPCVLGRNGVEKILEIELSATEKAGLDKSIQVLKDNIKLAKL</t>
  </si>
  <si>
    <t>C1519H2457N401O456S8</t>
  </si>
  <si>
    <t>P78007</t>
  </si>
  <si>
    <t>Lon-Protein</t>
  </si>
  <si>
    <t>ATP-dependent protease La (Protein)</t>
  </si>
  <si>
    <t>MPAVKKPQILVVRNQVIFPYNGFELDVGRERSKKLIKALKNLKTKRLVLVTQKNSDQLNPEFDDIYHCGTLCDIDEIIEVPSEDGKTADYKIKGKGLQRVAITSFSDADLTKYDHHFLNSTLTENKALDKLLERIFPDKEDFAEILDSLNSFLELQELKKLSKVPKDIKRYDIITFKLASLIFKDITLQQAILEENDIEKRLQKIIGSGIEDLGHISEEARAKQRESEFDKIDNRITRKVNEQLSRQQRDFYLREKLRVIREEIGMTSKKEDEVSNIRKKLEENPYPEHIKKRILSELDHFENSSSSSQESTLTKTYIDTLMNLPWWQESKDNADVKNLIKILNKNHSGLDKVKERVVEYLAVQLRTKKLKGPIMCLVGPPGVGKSSLAKSIAEALNKCFVKVSLGGVHDESEIRGHRKTYLGSMPGRILKGMVRAKVINPLFLLDEIDKMTSSNQGYPSGALLEVLDPELNNKFSDNYVEEDYDLSKVMFVATANYIEDIPEALLDRMEVIELTSYTEQEKLQITKSHLVKRCLDDAEIKTDDLKFTDEGISYIIKFYTREAGVRQLERLIQQIVRKYIVNLQKTGEQQVVVDVDLVKKYLKKEIFDYTVRDEDALPGIVNGMAYTPTGGDLLPIEVTHVAGKGDLILTGNLKQTMRESASVALGYVKANAQSFNINPNLFKKVDINIHVPGGGIPKDGPSAGAALVTAIISSLTGKKVDPKIAMTGEITLRGKVMTIGGVKEKTISAYRGGVRTIFMPEKNERYLDEVPKDIVKDLEIILVKEYKDIYNKIFN</t>
  </si>
  <si>
    <t>C4028H6553N1082O1216S19</t>
  </si>
  <si>
    <t>P78025</t>
  </si>
  <si>
    <t>Nox-Protein</t>
  </si>
  <si>
    <t>Probable NADH oxidase (Protein)</t>
  </si>
  <si>
    <t>MKKVIVIGVNHAGTSFIRTLLSKSKDFQVNAYDRNTNISFLGCGIALAVSGVVKNTEDLFYSTPEELKAMGANVFMAHDVVGLDLDKKQVIVKDLATGKETVDHYDQLVVASGAWPICMNVENEVTHTQLQFNHTDKYCGNIKNLISCKLYQHALTLIDSFRHDKSIKSVAIVGSGYIGLELAEAAWQCGKQVTVIDMLDKPAGNNFDEEFTNELEKAMKKAGINLMMGSAVKGFIVDADKNVVKGVETDKGRVDADLVIQSIGFRPNTQFVPKDRQFEFNRNGSIKVNEYLQALNHENVYVIGGAAAIYDAASEQYENIDLATNAVKSGLVAAMHMIGSKAVKLESIVGTNALHVFGLNLAATGLTEKRAKMNGFDVGVSIVDDNDRPEFMGTFDKVRFKLIYDKKTLRLLGAQLLSWNTNHSEIIFYIALAVQKKMLISELGLVDVYFLPHYNKPFNFVLAAVLQALGFSYYTPKNK</t>
  </si>
  <si>
    <t>C2377H3752N628O698S18</t>
  </si>
  <si>
    <t>P75389</t>
  </si>
  <si>
    <t>PeptAbcTransporter-A1-Protein</t>
  </si>
  <si>
    <t>Oligopeptide transport ATP-binding protein oppF (Protein)</t>
  </si>
  <si>
    <t>METKKQKQNPLVNVKALSMLFKVRGSFFKALDEIDFTVNEGDFFGVIGESGSGKSTTGKCLIRLNIPSGGKVEIANHLISGKKLTRENDHWLKQNVQMVFQDPYSSLNPTKNVLTVISEPLVITKTVYGEVKEYLKTLAKLSFKTKKELLREDFELETQFYEKFFSKVLFHLETTINKFALLQESNNNSSAELAQTILGHTDDLIEALRQEFGLVYEFSSSQSEPLQKALKDKQETLAQDTIDKLKQELYTTQQKAKVSTQAFATWQKLQQTKQNLKAYRAQMAEELQNKPRIYLNAWLLTTKNYIKDSRQNTQLTDDVFAFSYNDMVDKKRRLVLVLSEYYKALPYFYDNWIHQNADRFDELTNAVFFDLIDVVIALNRDFANVESDAKAELIRFVQFIRRLCDLRFAALKKSFKKQTNYSFDFNRETELLYANSCYDIKELPQVIQPYWEKLFSDANYDKIAKSVQELNDIISTDIEKASNIASEINTKISSFKTEIAELKATFKTEKKAEDHSAQITGLKTQIAEIQTQIKQQKREVQSTEKAALKPVLKQYKSALHLYKRFKQLLRQFTKQLNLLVKKQQELEKIEEGLDLTIWERIQLLFYPVEGDLKSELKTRLKSFGVINFEYKRAVRESRVFRLVHFGHDVMKWGLFLPLTKIFMRNKVYEALDSVGLKREHAYRYPHEFSGGQRQRIAIARALITKPKLIIADELISALDVSIQAQVINILKDLAKKHNLTVLFIAHDLSMVQTVCNRLIIMHRGKIVERGSTDEIFAHPVHPYTRSLIKASPKLSKINIDLASFDEKFTYDSDYSLTNMPSFLKVPNTQEHELYCTQGQFDSWIKGASRIN</t>
  </si>
  <si>
    <t>C4468H7097N1186O1295S15</t>
  </si>
  <si>
    <t>P75551</t>
  </si>
  <si>
    <t>PeptAbcTransporter-A2-Protein</t>
  </si>
  <si>
    <t>Oligopeptide transport ATP-binding protein oppD (Protein)</t>
  </si>
  <si>
    <t>MALKATNFFTEPEYKLQDDLILDIRDLHVSFKVKDGIMQAVRGVDLKVKKGSIVGIVGESGSGKSVCVKSIIGFNDGAKTTAKLMNFKNIDISKMKKHQWQYYRGTYVSYISQDPLFSLNPTMTIGRQVKEAIYVSCKRRYYQTKSDLKYDLQTERIDLDTYKEKLAQAKETYKAKTTKAAVHAKTLEILNFIGIDQAEKRLKAFPSEFSGGMRQRIVIAIAVATEPDLIIADEPTTALDVTIQAKALNLIKQLRDLLNITIIFISHNISLIANFCDFVYVMYAGRLVEKGLVEEIFTNPVHPYTWALMASIPEGTDKNAPLTSIPGYIPNMLSPPKGDAFAARNQFALAIDFEHQPPFFDVTETHKAATWLLHPQAPKVEMPADVKEKIAITRKALAIKMPSQPVKQPKSNGNKKTKTKSAR</t>
  </si>
  <si>
    <t>C2146H3452N566O612S14</t>
  </si>
  <si>
    <t>P75552</t>
  </si>
  <si>
    <t>PeptAbcTransporter-T1-Protein</t>
  </si>
  <si>
    <t>Oligopeptide transport system permease protein oppC (Protein)</t>
  </si>
  <si>
    <t>MDKHQKFDQSLFQRVDINVLKRSDQLIGKPTTNFVEIMKRLFQNKWAILFFLLIVLIILLAIIVPLASPYSAVTPVSNNALAQNLPPRYLWNGAGDIQVEKITARSIAEVAQSSGVLVGKLPEASSNPLATNVKYNIAPYQLAELKNYYPLLGTNGLGVDIWTLLWASMAKSLWIAIVVALVSMVFGTIYGAIAGSFVGRAADNIMSRIIEIIDLVPSILWIIVLGATFRFGGVKQFDDSVVIFTLIFVFWTWPAATTRIYILKNKDTEYIQAARTLGAKQIRIIFVHMLPVVTGRLAVVFVSLIPAVIGYEASLVFLGLKPATEVGLGALLNQVTSSGNIALITSSIVSFAILTVSTRVFANALNDAIDPRVIRR</t>
  </si>
  <si>
    <t>C1920H3073N483O508S6</t>
  </si>
  <si>
    <t>P75553</t>
  </si>
  <si>
    <t>PeptAbcTransporter-T2-Protein</t>
  </si>
  <si>
    <t>Oligopeptide transport system permease protein oppB (Protein)</t>
  </si>
  <si>
    <t>VFKYILKRLGLAVLAMFIVMTIVFFLVNSTGQTPLSATSSKDLEAVKTQLDAFGFNDPLIVRYGRYWQTLFSGSLGTYYSSPNQTIDQIVFGRVPNTLYVVLISFFIGSLLGIIFGMISGLFRGKLIDAVINVLVVLFVSIPSFVVGLGLLKAAGLFRLPPRFINFDDANFNFGNFLLASIIPILSLVFYTSAAFTYRVRNEVVEVMNQDYIKTARSKGLSTFAVALYHIFRNSIIPSVPLFVFGISGAFSGGFIIESLFGVQGVSRILIDSVQSNETNLVMFNIMFIQGIPLLASVFIELIYVLVDPRIRIASAGGVSLWTKLKFVYLRQAWLRKWRRINHTNSHNVLFNSPQHRQLLELKAIDYKHNTISLTEQQKTTLKIEPTANFVLLGTKCLKIITIHG</t>
  </si>
  <si>
    <t>C2121H3337N529O548S7</t>
  </si>
  <si>
    <t>P75554</t>
  </si>
  <si>
    <t>Pfk-Protein</t>
  </si>
  <si>
    <t>6-phosphofructokinase /Phosphohexokinase (Protein)</t>
  </si>
  <si>
    <t>MSPKTTKKIAILTSGGDAPGMNATLVYLTRYATSSEIEVFFVKNGYYGLYHDELVPAHQLDLSNSLFSAGTVIGSKRFVEFKELKVREQAAQNLKKRQIDYLVVIGGDGSYMGAKLLSELGVNCYCLPGTIDNDINSSEFTIGFLTALESIKVNVQAVYHTTKSHERVAIVEVMGRHCGDLAIFGALATNADFVVTPSNKMDLKQLESAVKKILQHQNHCVVIVSENIYGFDGYPSLTAIKQHFDANNMKCNLVSLGHTQRGFAPTSLELVQISLMAQHTINLIGQNKVNQVIGNKANVPVNYDFDQAFNMPPVDRSALIAVINKNII</t>
  </si>
  <si>
    <t>C1607H2552N432O478S13</t>
  </si>
  <si>
    <t>P75476</t>
  </si>
  <si>
    <t>PgiB-Protein</t>
  </si>
  <si>
    <t>Glucose-6-phosphate isomerase (Protein)</t>
  </si>
  <si>
    <t>MESKWLTVDTKHLYGFDEAIFIQKYQKKVNQIHQQFLNQQLPDGHMNGWYSQPDQDHKGLLKQINTIAKQFNALKVTDIVYLGIGGSYTGIRAILDFLKPEQKANIKVHFVPDISAFNIAAVARAIKGKSWALVVTSKSGRTLEPAVTFRYFRNLLHKQYKQKHALRTVVITDAVKGLLVGMSNQYGYAHLTIPSNIGGRFSTLSPAGLLLAKLCGHDPKQLLLGTLTAKQELANSDLNTNSAYYYAALRHWLYTTKKLKIEVTVAYHSAYEYLLLQHRQLFGESEGKGGKSLFPTFSLFTTDLHSMGQLYQEGEKNFFETVIQVQTQFHDLELPPSDFNNDDQLDYLLAKSMNEISNTALEAVVEAHFQSNVNIIKLTLKERTTFMFGYFYFWLSMATMMSGSLLGHNVFDQPGVEVYKQLMFAKLGRE</t>
  </si>
  <si>
    <t>C2232H3453N582O628S11</t>
  </si>
  <si>
    <t>P78033</t>
  </si>
  <si>
    <t>Pgk-Protein</t>
  </si>
  <si>
    <t>Phosphoglycerate kinase (Protein)</t>
  </si>
  <si>
    <t>MVDFKTVQAFDFQGKTVVLRADLNVPMKDGVITDNERILASLDTIKYLLGHNCKIVLLSHLSRVKSLDDKKGKKSLQPVASALQNLLKNTKVHFCPENTGDKVKVAVNQLPLGEILVLENTRYCDVNEAGEVVKHESKNNAELAQFWASLGDIFVNDAFGTAHRRHASNAGIAKYIKNSCIGLLMERELINLYRLINNPPKPFVVVLGGAKVSDKLQVVNNLFKIADHILIGGGMVNTFLKALGNEVGTSLVEEDLVQTAKQILDSDKDKKIVLGVDQMLHASFKDEPGVECVVAPQWPAELQGFMSLDVGSKTVALFSSYLAKAKTIFWNGPMGVFEFSNYAQGTLAIGKAIAQNQQAFSVIGGGDSAAAAKQLQIADQFSFISTGGGASLALIGGEELVGISDIQKK</t>
  </si>
  <si>
    <t>C1982H3183N531O586S12</t>
  </si>
  <si>
    <t>P78018</t>
  </si>
  <si>
    <t>Pgm-Protein</t>
  </si>
  <si>
    <t>2,3-bisphosphoglycerate-independent phosphoglycerate mutase (Protein)</t>
  </si>
  <si>
    <t>MHKKVLLAILDGYGISNKQHGNAVYHAKTPALDSLIKDYPCVMLEASGEAVGLPQGQIGNSEVGHLNIGAGRIVYTGLSLINQNIKTGAFHHNQVLLEAIARAKANNAKLHLIGLFSHGGVHSHMDHLYALIKLAAPQVKMVLHLFGDGRDVAPCTMKSDLEAFMVFLKDYHNVIIGTLGGRYYGMDRDQRWDREEIAYNAILGNSKASFTDPVAYVQSAYDQKVTDEFLYPAVNGNVDKEQFALKDHDSVIFFNFRPDRARQMSHMLFQTDYYDYTPKAGRKYNLFFVTMMNYEGIKPSAVVFPPETIPNTFGEVIAHNKLKQLRIAETEKYAHVTFFFDGGVEVDLPNETKCMVPSLKVATYDLAPEMACKGITDQLLNQINQFDLTVLNFANPDMVGHTGNYAACVQGLEALDVQIQRIIDFCKANHITLFLTADHGNAEEMIDSNNNPVTKHTVNKVPFVCTDTNIDLQQDSASLANIAPTILAYLGLKQPAEMTANSLLISKK</t>
  </si>
  <si>
    <t>C2526H3919N677O741S23</t>
  </si>
  <si>
    <t>P75167</t>
  </si>
  <si>
    <t>PiAbcTransporter-A-Protein</t>
  </si>
  <si>
    <t>Phosphate import ATP-binding protein pstB (Protein)</t>
  </si>
  <si>
    <t>MKKGLKTIWHNFIQKREKVKQYRALYEKQIKQYQQKVAKLDPTTKAEEIANLQSEIDVLQRLIKIKNTKDDVVKQDFDKKNVFEIENLNFWYNKDKQVLFDINLKIKRNKITALIGKSGCGKSTFIRCLNKLNDLNENVRWNGKIFFLGKNINSGIINDLTLRTRVGMVFQQLTPFNFSIFENIAYGLRAHGIHNKQAIHEIVEQALKSTALWDEVKDNLHRNANTLSGGQQQRLCIARAIALQPDVLLMDEPTSALDSIATNSIELLIQQLKEKYTIIIVTHSMAQTIRITDETIFFANGRVVEQGTTKQIFTRPKQKETNRYISGRN</t>
  </si>
  <si>
    <t>C1704H2778N482O490S7</t>
  </si>
  <si>
    <t>P75186</t>
  </si>
  <si>
    <t>PiAbcTransporter-B-Protein</t>
  </si>
  <si>
    <t>Phosphate-binding protein pstS (Protein)</t>
  </si>
  <si>
    <t>VLRVARLSRLALLSLTAVIFSGCANINLISAVGSSSVQPLLSKLSSHYVLNHNDKDNLVEISVQAGGSSAGVKAITKGLADIGNVSKNTKSYAEENKQLWMDKKLKTITLGKDAIAVIYKAPSEFKGKLVLTKDNLNDLYDLFAGSKSVDINKFVENGQTTKNSNHNLIGFPRTGGAFASGTAEAFLKFSGLTQTKTLDKDSKEILEGQRNYGPNARPTSETNIEAFNTFVTTLRQPNLYGMVYLSLGFVNNNMNLIKSEGFEVLKVKYDNNAVTPSSQAVSSNTYKWVRPLNSVVSLLPKQKTLPSIQRFFNWLLFSNNSEIKKIYDDFGVLELTADEKKKMFKTGNAEMSNIANFWVDDYSLNNQTFGAL</t>
  </si>
  <si>
    <t>C1835H2924N490O557S6</t>
  </si>
  <si>
    <t>P75184</t>
  </si>
  <si>
    <t>PiAbcTransporter-T-Protein</t>
  </si>
  <si>
    <t>Phosphate transport system permease protein pstA homolog (Protein)</t>
  </si>
  <si>
    <t>VKQKIKSRLKKDNWLRYLSQTVAVCFLLLFISFFIFLLIEAAKTGPDFTKSLLGLEFNLGAKKASIWFPLLVSFVVSIGSLIIASYIGVRTSIFLVYRCKPRIRKKLLLVIDILSGIPSVIFGLFATQILSSIFRDVLHLPPLSLLNVIVMLSFMIIPIVISLTTNALLHVESSLMTVAISLGENKTSVIYKVIKKEIKAQLVVILVLAFGRAISETMAVNFILQSVNYQEVIANDRFFTSDLKTLGSVISTFIFSENGDEQVSGVLYTFGIIIFVLISFLNFFAIWSTRPKTLERYPFLKKISNFIYQVVWFIPNNIGALFTDLTARRQQVKKITAANVEQRATFFKERMQTNHLNKVYTSWKILQEIFCAVLAFGFVLGILLFVFINGSQAIQRSGSTVFSFGVDTTGRALVNTLVIILVAIGITFPIALLIAIWLNEYTKSRIAKNTFSFVIDSLSSMPSIIYGLFGLSFFLRTLQLSAGGANGTSLMAGILTISVVVLPFLIRTCQEALNNVSWDLRVSAYALGVSKREVIWKIVLPGALKGLIIALILTINRIIAETAPFFITAGLASSNLFDLSLPGQTLTTRIYGQLFSTNSTAVDVMLETALVSIVFLMFLIFLSSYLIPYLFSFNKQKWLQIKSKLQLWKKA</t>
  </si>
  <si>
    <t>C3429H5481N825O879S13</t>
  </si>
  <si>
    <t>P75185</t>
  </si>
  <si>
    <t>Ppa-Protein</t>
  </si>
  <si>
    <t>Inorganic pyrophosphatase (Protein)</t>
  </si>
  <si>
    <t>MDKFLIDVTVEIPKSSKIKYEYDRKTSQIRVDRILFGSESYPQNYGFIANTLDWDGDELDCFIFADQAFLPGVVVPTRIVGALEMVDDGELDTKLLGVIDCDPRYKEINSVNDLPKHRVDEIIGFLKTYKLLQKKEVIIKGVQSLEWAKKEYQVCVDLMKQYGKLPKDEFIAKMQKLHPEHYQK</t>
  </si>
  <si>
    <t>C972H1524N244O282S7</t>
  </si>
  <si>
    <t>P75250</t>
  </si>
  <si>
    <t>Prs-Protein</t>
  </si>
  <si>
    <t>Ribose-phosphate pyrophosphokinase (Protein)</t>
  </si>
  <si>
    <t>MRLNKLRHAKSKKDFPLFHLKCSLKMAKLKWKSGWPNLRKNLINVKPSKVKRSSANCANNMDRHNHVVFSLSKTHDLVSRICQKLKMPMGLITHNEFADGETYIRFEESVRNKDVFIFQSTCAPVNDSLMELLIAIDALKRGSAKSITAILPYYGYARQDRKTMGREPITSKLVADLLTTAGVSRVALTDIHSDQTQGFFNIPVDTLRTYHVFLTRTVELLGKKDLVVVSPDYGGVKRARLIATSLELPLAIIDKRRPAHNVAESINVLGEVANKNCLIVDDMIDTGGTVIAAAKLLREHHAKKVCVMATHGLFNGEAPQRFQKAFNEGLVDYLFVSNSIPQTKFDQCPQFQVIDLAPLFEEVLLCYANNSSISAIYTRHIEWIKKHV</t>
  </si>
  <si>
    <t>C1957H3168N550O550S17</t>
  </si>
  <si>
    <t>P75044</t>
  </si>
  <si>
    <t>Pts-Protein</t>
  </si>
  <si>
    <t>PTS EIIABC (glucose) (Protein)</t>
  </si>
  <si>
    <t>MQIKAQDTGQQKKSCLLSNIRNKWKNRNRGSFRQWVGKLSNGLMIPIAVLPIAGIFLGVGDAIAGNAGDLTGLRYFGLFIKNGGDVVFANLPILFAIAIAITFSQDAGVAGFSAFVFWAAMNGFMSSLILPFDKAGKIITDTSTPIAGFKVLYNKSVPVHAIATTLGLRTLSTSVFGGIIVGALTSVLYKKFYAIRLPDVIGFFSGTRFVPIICFVVAIPVALILLMIWPAVSIGLNAIGTGLGFLGGKGYGANSLIFGYIERSLIPFGVHHAFYAPLWYTSAGGSLQEIVNQQVWIRPDFHLSDNYVARVIGWVDPNNSSMYIIPGALNGQNGSSTGNTMSKDLNGALSAYMSKESTAFLTWKDLVDGLTFKGNFDKMAENGLLDGSNKIWLGLNGSGILGKKLLLSDGNVYTITFKTFANTTPIAWSKGAQAVLPLNASSTIVNNPTALAAATQSNNNTNNIKLYPVNSFRVAVESLNPAQYSQGKFPFMLFGIPAAGVAMILAAPKDRRKEAASIVGSAAFTSFLTGITEPFEFTFLFLAPWLFYGVHAVLAAVSFWLMNILGANVGQTFSGSFIDFILYGALPDGRRWLANSYLVPIIGLFLAAIYFPTFYFLIKHFNLATPGRGGKLITKKEYLASKAAAKAEGVSGVAENFTQTQIEAGILLQAYGGKENIVELGACITKLRVTVKNPELVKEEPIKELGAAGVMRTTPTFFVAVFGTRAAVYKSAMQDIIQGKVNWEALQKVINTDQLAVEPKETTPPKEVMPVVQDEIVILSPVNGTLKSLNQVPDETFKQKLVGEGVAIVPSDGHFKAPGEAGVKTELAFPGGHAYIFDIDGIKVMLHIGIDTVQINAKKQPGEPLEVFDIKTKQGEYTKEKSESVVEVDLKKLSKKYNPITPFVVMKESLENFKLVPIRQRGEIKVGQPIFKLVYKKSQA</t>
  </si>
  <si>
    <t>C4691H7361N1185O1290S20</t>
  </si>
  <si>
    <t>P75569</t>
  </si>
  <si>
    <t>Pyk-Protein</t>
  </si>
  <si>
    <t>Pyruvate kinase (Protein)</t>
  </si>
  <si>
    <t>MIHHLKRTKIIATCGPALTKKLWTLAMLDDPAYAAMKAEAYANIENIIKNGVTVIRLNFSHGNHEEQAVRIKIVRDVAKKLNLPVSIMLDTNGPEIRVFETAPEGLKILKDSEVVINTTTKEVAKNNQFSVSDASGTYNMVNDVKVGQKILVDDGKLSLVVKRIDTKNNQVICVAQNDHTIFTKKRLNLPNADYSIPFLSAKDLRDIDFGLTHQIDYIAASFVNTTENIKQLRDYLASKNAKHVKLIAKIESNHALNNIDGIIKASDGIMVARGDLGLEIPYYKVPYWQRYMIKACRFFNKRVITATQMLDSLEKNIQPTRAEVTDVYFAVDRGNDATMLSGETANGAFPLNAVYVMKMIDKQSETFFDYQYNLNYYMANSKARHSEFWKQVVLPLAQKTAPKRKLINSDFKYDFVVHATNNLNEIYALSNARLAAAVIILTNDPQVYTGHGVDYGIFPYLIDQKPQSLSKAEFKSLANVAIKHYQQHGEISQLKQCLGVFHNKIISL</t>
  </si>
  <si>
    <t>C2574H4106N698O746S16</t>
  </si>
  <si>
    <t>P78031</t>
  </si>
  <si>
    <t>PyrH-Protein</t>
  </si>
  <si>
    <t>Uridylate kinase (Protein)</t>
  </si>
  <si>
    <t>VRKWKNKMRLKILIKLSGAGMSADSSEPFSNQFLETVIAQLKQLVPNYQIGIVIGGGNIMRGKSCSDYNITEIAGHHLGIMATVINGAFLKAKFDSHKLNSTLLSAVSCPSLATHIVSQTTIDDAFKNHDIVIFAGGTGNPYFSTDTAVALRATQMQADIILIGKNGVDGVYTADPKKDKHAKFLASLTYAEAIKNDLQIMDITAFTMCKENNLKVIIFNINAEHAIIKALSKQGKYTLIEK</t>
  </si>
  <si>
    <t>C1180H1913N316O345S10</t>
  </si>
  <si>
    <t>P75165</t>
  </si>
  <si>
    <t>Ribosome-S2-Protein</t>
  </si>
  <si>
    <t>30S ribosomal protein S2 (Protein)</t>
  </si>
  <si>
    <t>MSELITTPVETTAKAELVSLAKLGEMRTHVGMVKRYWNPKMGFFIEPERKHNNDHFVLELQRQSLQTAYNYVKEVAQNNGQILFVGTKNDYVKKLVNNIAKRVDVAFITQRWLGGTLTNFKTLSISINKLNKLVEKQAENAADLTKKENLMLSREIERLEKFFGGVKSLKRLPNLLIVDDPVYEKNAVAEANILRIPVVALCNTNTNPELVDFIIPANNHQPQSTCLLMNLLADAVAEAKAMPTMFAYKPDEEIQIEIPQKQEAPRQVVNRANSKQITSQRLNITRNPEVLTRE</t>
  </si>
  <si>
    <t>C1486H2423N415O438S10</t>
  </si>
  <si>
    <t>P75560</t>
  </si>
  <si>
    <t>Ribosome-S3-Protein</t>
  </si>
  <si>
    <t>30S ribosomal protein S3 (Protein)</t>
  </si>
  <si>
    <t>MGQKVNSNGLRFGINKNWISRWTANSHAQTAKWLIEDEKIRNLFFVNYRNAQVSNVEIERTQATVDVFVYAAQPAFLIGSENKNIQKITKQIKQIIGRTTNLDLTINEIGSPMLSARIIARDLANAIEARVPLRTAMRQSLIKVLKAGANGIKVLVSGRLNGAEIARDKMYIEGNMPLSTLRADIDYALEKAQTTYGVIGVKVWINRGMIYTKGLNRTPAHILHPQKKQPNRQNQQPRHFNQGQVLSANKLTGSDVETSSIQALTKPNKEDKQ</t>
  </si>
  <si>
    <t>C1350H2227N403O396S6</t>
  </si>
  <si>
    <t>P41205</t>
  </si>
  <si>
    <t>Ribosome-S4-Protein</t>
  </si>
  <si>
    <t>30S ribosomal protein S4 (Protein)</t>
  </si>
  <si>
    <t>MKYTGSIFKRSRRLGFSLLENNKEFSKGKKRKTIPGQHGNRFRSSTMSGYAQQLQEKQRMQYMYGITDKQFRRLFRLVLKQRGNLAVNLFRVLESRLDNIVYRMGFAPTRRSARQLVNHGHVLLNDRTVDTPSIILNPGDKVRLKAKTIKIPIVKAASESGVVSPFVETNNKTFEGTYVRFPERSELPAGINESYVVEWYKRLVK</t>
  </si>
  <si>
    <t>C1062H1741N317O293S5</t>
  </si>
  <si>
    <t>P46775</t>
  </si>
  <si>
    <t>Ribosome-S5-Protein</t>
  </si>
  <si>
    <t>30S ribosomal protein S5 (Protein)</t>
  </si>
  <si>
    <t>MTDQNQKANQGNGLQTTNLQAHAQRKHNLRPSSEGIKKAVSKKEGGGHNRNNQNRRFQKPAFKSEFEERIVKLKRISKTTKGGRNMRFSVLVVVGNRKGKIGYGIAKALEVPNAIKKAIKAAHNSLHTIEIHKGSIYHEVIGRSGASRVLLKPAPQGTGIIAGGAIRAIIELAGYSDIYTKNLGRNTPINMIHATMDGILKQLSPRRVAILRNKNLNEL</t>
  </si>
  <si>
    <t>C1052H1789N338O301S4</t>
  </si>
  <si>
    <t>Q50301</t>
  </si>
  <si>
    <t>Ribosome-S6-Protein</t>
  </si>
  <si>
    <t>30S ribosomal protein S6 (Protein)</t>
  </si>
  <si>
    <t>MQYNIILLVDGSLSLEQANQVNEKQQQTLTNVEGLQTEYLGLKELAYPIKKQLSAHYYRWKFSGDNQSTKDFKRTANINKQVLRELIINLEREYGYLASINPKKQQLALQKRAKYDEIIARENNPENPDVPVTSGLASTQPRLSRTEKAQKPKEELWDVVQKMGNFDSVQANPYRPRFKRFNAEHVNQRQNQQNNNNNRFDRNRNRQHNRFKDKQ</t>
  </si>
  <si>
    <t>C1111H1781N341O339S2</t>
  </si>
  <si>
    <t>P75543</t>
  </si>
  <si>
    <t>Ribosome-S7-Protein</t>
  </si>
  <si>
    <t>30S ribosomal protein S7 (Protein)</t>
  </si>
  <si>
    <t>MRKNRAPKRTVLPDPVFNNTLVTRIINVIMEDGKKGLAQRILYGAFDLIEQRTKEKPLTVFERAVGNVMPRLELRVRRIAGSNYQVPTEVPQDRKIALALRWIAMFARKRHEKTMLEKIANEIIDASNNTGAAIKKKDDTHKMAEANKAFAHMRW</t>
  </si>
  <si>
    <t>C790H1320N240O217S7</t>
  </si>
  <si>
    <t>P75545</t>
  </si>
  <si>
    <t>Ribosome-S8-Protein</t>
  </si>
  <si>
    <t>30S ribosomal protein S8 (Protein)</t>
  </si>
  <si>
    <t>MITTTKPIKAHFDPVADLLTKINNARKAKLMTVTTIASKLKIAILEILVKEGYLANFQVLENKSKTKRIVTFNLKYTQRRIPSINGVKQISKPGLRIYRPFEKLPLVLNGLGIAIISTSDGVMTDKVARLKKIGGEILAYVW</t>
  </si>
  <si>
    <t>C728H1238N194O193S3</t>
  </si>
  <si>
    <t>Q50304</t>
  </si>
  <si>
    <t>Ribosome-S9-Protein</t>
  </si>
  <si>
    <t>30S ribosomal protein S9 (Protein)</t>
  </si>
  <si>
    <t>MEKQSYYGLGRRKSSSAKVYLTPTQDKGKITVNRRDPSEYFPNKLVIQDMEQPLDLTDLKKNFDINVVVKGGGFTGQAGAIRLGIVRALLQFNPELKKILKSKKLTTRDKRVKERKKFGLYGARRAPQFTKR</t>
  </si>
  <si>
    <t>C677H1138N199O188S2</t>
  </si>
  <si>
    <t>P75179</t>
  </si>
  <si>
    <t>Ribosome-S10-Protein</t>
  </si>
  <si>
    <t>30S ribosomal protein S10- NusE termination antitermination factor (Protein)</t>
  </si>
  <si>
    <t>MNAANAVKYPELKIKLESYDSTLLDLTTKKIVEVVKGVDVKIKGPLPLPTKKEVITIIRSPHVDKASREQFEKNRHKRLMILVDVNQGAIDSLKRIKIPVGVTLRFSK</t>
  </si>
  <si>
    <t>C551H946N152O153S2</t>
  </si>
  <si>
    <t>P75581</t>
  </si>
  <si>
    <t>Ribosome-S11-Protein</t>
  </si>
  <si>
    <t>30S ribosomal protein S11 (Protein)</t>
  </si>
  <si>
    <t>MAKKKKINVSSGIIHVSCSPNNTIVSASDPGGNVLCWASSGTMGFKGSRKKTPYSAGIAADKVAKTVKEMGMATVKLFVKGTGRGKDTAIRSFANAGLSITEINEKTPIPHNGCKPPKRPR</t>
  </si>
  <si>
    <t>C552H935N164O163S7</t>
  </si>
  <si>
    <t>Q50296</t>
  </si>
  <si>
    <t>Ribosome-S12-Protein</t>
  </si>
  <si>
    <t>30S ribosomal protein S12 (Protein)</t>
  </si>
  <si>
    <t>MATIAQLIRKPRKKKKVKSKSPALHYNLNLLNKKVTNVYSPLKRGVCTRVGTMTPKKPNSALRKYAKVRLTNGFEVLTYIPGEGHNLQEHSVTLLRGGRVKDLPGVRYHIVRGTLDTVGVEKRRQQRSAYGAKKPKAKS</t>
  </si>
  <si>
    <t>C694H1200N217O186S3</t>
  </si>
  <si>
    <t>P75546</t>
  </si>
  <si>
    <t>Ribosome-S13-Protein</t>
  </si>
  <si>
    <t>30S ribosomal protein S13 (Protein)</t>
  </si>
  <si>
    <t>MARILGIDIPNQKRIEIALTYIFGIGLSRSQAILKQANINPDKRVKDLTEEEFVAIRNVASAYKIEGDLRREIALNIKHLSEIGAWRGLRHRKNLPVRGQRTRTNARTRKGPRKTVANKKIESK</t>
  </si>
  <si>
    <t>C623H1073N201O174S</t>
  </si>
  <si>
    <t>Q50297</t>
  </si>
  <si>
    <t>Ribosome-S14-Protein</t>
  </si>
  <si>
    <t>30S ribosomal protein S14 type Z (Protein)</t>
  </si>
  <si>
    <t>MAKKSLKVKQTRIPKFAVRAYTRCQRCGRARAVLSHFGVCRLCFRELAYAGAIPGVKKASW</t>
  </si>
  <si>
    <t>C307H521N97O73S5</t>
  </si>
  <si>
    <t>Q50305</t>
  </si>
  <si>
    <t>Ribosome-S15-Protein</t>
  </si>
  <si>
    <t>30S ribosomal protein S15 (Protein)</t>
  </si>
  <si>
    <t>MQIDKNGIIKSAQLHDKDVGSIQVQVSLLTSQIKQLTDHLLANKKDFISKRGLYAKVSKRKRLLKYLKHNDLEAYRNLVKTLNLRG</t>
  </si>
  <si>
    <t>C441H758N131O124S</t>
  </si>
  <si>
    <t>P75173</t>
  </si>
  <si>
    <t>Ribosome-S16-Protein</t>
  </si>
  <si>
    <t>30S ribosomal protein S16 (Protein)</t>
  </si>
  <si>
    <t>MRMGRVHYPTYRIVAVDSRVKRDGKYIALIGHLNPALKENKCKIDEAVALEWLNKGAKPTDTVRSLFSQTGLWKKFVESKKKPVAKSK</t>
  </si>
  <si>
    <t>C453H754N130O121S3</t>
  </si>
  <si>
    <t>P75131</t>
  </si>
  <si>
    <t>Ribosome-S17-Protein</t>
  </si>
  <si>
    <t>30S ribosomal protein S17 (Protein)</t>
  </si>
  <si>
    <t>MKRNQRKVLIGIVKSTKNAKTATVQVESRFKHPLYHKSVVRHKKYQAHNEGEVLAKDGDKVQIVETRPLSATKRFRIAKIIERAK</t>
  </si>
  <si>
    <t>C436H753N138O118S</t>
  </si>
  <si>
    <t>Q50309</t>
  </si>
  <si>
    <t>Ribosome-S18-Protein</t>
  </si>
  <si>
    <t>30S ribosomal protein S18 (Protein)</t>
  </si>
  <si>
    <t>MMNNEHDNFQKEVETTTETTFNREEGKRMVRPLFKRSKKYCRFCAIGQLRIDLIDDLEALKRFLSPYAKINPRRITGNCQMHQRHVAKALKRARYLALVPFVKD</t>
  </si>
  <si>
    <t>C545H894N166O150S7</t>
  </si>
  <si>
    <t>P75541</t>
  </si>
  <si>
    <t>Ribosome-S19-Protein</t>
  </si>
  <si>
    <t>30S ribosomal protein S19 (Protein)</t>
  </si>
  <si>
    <t>MSRSAKKGAFVDAHLLKKVIDMNKQEKKRPIKTWSRRSTIFPEFVGNTFAVHNGKTFINVYVTDDMVGHKLGEFSPTRNFKQHTANR</t>
  </si>
  <si>
    <t>C449H721N133O123S3</t>
  </si>
  <si>
    <t>P75576</t>
  </si>
  <si>
    <t>Ribosome-S20-Protein</t>
  </si>
  <si>
    <t>30S ribosomal protein S20 (Protein)</t>
  </si>
  <si>
    <t>MANIKSNEKRLRQNIKRNLNNKGQKTKLKTNVKNFHKEINLDNLGNVYSQADRLARKGIISTNRARRLKSRNVAVLNKTQVTAVEGK</t>
  </si>
  <si>
    <t>C426H758N147O126S</t>
  </si>
  <si>
    <t>P75237</t>
  </si>
  <si>
    <t>Ribosome-S21-Protein</t>
  </si>
  <si>
    <t>30S ribosomal protein S21 (Protein)</t>
  </si>
  <si>
    <t>MPKIEVKNDDLELALKKFKRVSLEIRRLAQRHEYHLRKGMRLREKRKIAQKKRRKFRNMV</t>
  </si>
  <si>
    <t>C331H589N112O81S3</t>
  </si>
  <si>
    <t>P57079</t>
  </si>
  <si>
    <t>Ribosome-L1-Protein</t>
  </si>
  <si>
    <t>50S ribosomal protein L1 (Protein)</t>
  </si>
  <si>
    <t>MAKLSKKMKIAVGLVDKTKLYPLQEAVDLVKKTSITKFNGSVDIAVSLNLDTTKAEQQLRGAIAFPHSVGKPIRILAITDDEKAALEAGADFVGGIDKINDIKNGWLDFDLIITSPKFMAALGKLGKLLGTKGLMPNPKTETVTDDVPAAVRAYKKGKKEYRADSFGNIHMSLGRVDSASNHLVENALALLDLIKSRKPATVKGIYIKNIALTTTMGPSLKVKLPD</t>
  </si>
  <si>
    <t>C1095H1829N292O318S6</t>
  </si>
  <si>
    <t>P78035</t>
  </si>
  <si>
    <t>Ribosome-L2-Protein</t>
  </si>
  <si>
    <t>50S ribosomal protein L2 (Protein)</t>
  </si>
  <si>
    <t>MPIKKIISRSNSGIHHSTVIDYKKLLTTNKNKPEKSLLVTLKKHGGRNNQGKITVRHQGGRNKRKYRIIDFKRTHYDNIEATVKSIEYDPNRSCFVSLITYANGAKSYIISPDGIKVGDKILASEHPIDIKPGFSMPLAFIPEGTQVHNIELHPKGGGQIARSAGSYARILGQDETGKYVILQLLSGETRKFLKECRATVGVVSNLDHNLVVIGKAGRNRHRGIRPTVRGSAMNPNDHPHGGGEGRSPVGRDAPRTPWGKRHMGVKTRNMKKASTNLIIRNRKGEQY</t>
  </si>
  <si>
    <t>C1399H2321N439O401S7</t>
  </si>
  <si>
    <t>P75577</t>
  </si>
  <si>
    <t>Ribosome-L3-Protein</t>
  </si>
  <si>
    <t>50S ribosomal protein L3 (Protein)</t>
  </si>
  <si>
    <t>MEIRGIFGVKVGMSQVFTTNNERLPITVIYCEPNQVAGVKTEAKDKYSATLLSFDTVENKKLNKPQQGFFEKNNLKPTKHLQEIRNMTGFEMGQQITPQNLFQVGEYVDVSAISKGRGFTGAIKRWNFKIGPLGHGAGYPHRFQGSVQAGRGGASAQRVFKGKKMSGHYGHEKVTVQNLRIVGFDEANMLVLVSGAIAGPEGGVVLIRTAKKKPGVVKPIELAVQTEKAPEAKPAKLSKKKQAKELAKAQAANQQTVEAKVDTPVVEPKPTEVKKAAPVVEKKGEDK</t>
  </si>
  <si>
    <t>C1394H2284N395O404S7</t>
  </si>
  <si>
    <t>P75580</t>
  </si>
  <si>
    <t>Ribosome-L4-Protein</t>
  </si>
  <si>
    <t>50S ribosomal protein L4 (Protein)</t>
  </si>
  <si>
    <t>MAKLKLIKIDGSFETEPVKLSPGLIAKELKQQPVFDAVLVEQASWRQGTHSILTKGEVRGGGKKPYKQKHTGKARQGSTRNPHFVGGGIVFGPKPNRNYSLKLNKKAHTAALHTVWSEKLASDNTHLVDQNLFNKTEGKTKVMMQFLKSAKLLDKNVLFVVNTLNTNLEQSTSNIKNVQVKHLDKVSVRDLMLANALLVEKEVLKALEGKFK</t>
  </si>
  <si>
    <t>C1058H1756N300O300S4</t>
  </si>
  <si>
    <t>P75579</t>
  </si>
  <si>
    <t>Ribosome-L5-Protein</t>
  </si>
  <si>
    <t>50S ribosomal protein L5 (Protein)</t>
  </si>
  <si>
    <t>MNNLKAHYQKTIAKELQKSFAFSSIMQVPRLEKIVINMGVGDAIRDSKFLESALNELHLISGQKPVATKAKNAISTYKLRAGQLIGCKVTLRGERMWAFLEKLIYVALPRVRDFRGLSLKSFDGRGNYTIGIKEQIIFPEIVYDDIKRIRGFDVTLVTSTNKDSEALALLRALNLPLVKG</t>
  </si>
  <si>
    <t>C915H1512N252O253S5</t>
  </si>
  <si>
    <t>Q50306</t>
  </si>
  <si>
    <t>Ribosome-L6-Protein</t>
  </si>
  <si>
    <t>50S ribosomal protein L6 (Protein)</t>
  </si>
  <si>
    <t>MSKIGNRTITLDPAKVNLNFQKDHIAVKGPLGQIELKLPPNLPLKFELKDNNLQITRNNELKQSKIFHGTYNALITNAIIGVTQGFEKKLRLVGVGYRANVEGETLNLQLGYSHPIKEKIPKGLTVKVEKNTEITISGISKELVGQFATEVRKWRKPEPYKGKGVLYFDEVIVRKAGKTAEGKK</t>
  </si>
  <si>
    <t>C933H1545N257O263S</t>
  </si>
  <si>
    <t>Q50303</t>
  </si>
  <si>
    <t>Ribosome-L7-12-Protein</t>
  </si>
  <si>
    <t>50S ribosomal protein L7/L12 (Protein)</t>
  </si>
  <si>
    <t>MAKLDKNQLIESLKEMTIMEIDEIIKAVEEAFGVSATPVVAAGAVGGTQEAASEVTVKVTGYTDNAKLAVLKLYREIAGVGLMEAKTAVEKLPCVVKQDIKPEEAEELKKRFVEVGATVEIK</t>
  </si>
  <si>
    <t>C581H968N147O183S5</t>
  </si>
  <si>
    <t>P75239</t>
  </si>
  <si>
    <t>Ribosome-L9-Protein</t>
  </si>
  <si>
    <t>50S ribosomal protein L9 (Protein)</t>
  </si>
  <si>
    <t>MKVILKQDVSNLGKRFDVVDVKDGYAIHFLFPKKLAAPLTKKSLQDRDLFLKKQQEHYEINKALSHKLKEVIEQTELHFSLKEHNGRPYGSIITKQIINQAHTKGMALQKFMFKDNVRLGFGDHEITLHIFEDTTAVLKVKVTPDNGVK</t>
  </si>
  <si>
    <t>C780H1259N212O216S3</t>
  </si>
  <si>
    <t>P75540</t>
  </si>
  <si>
    <t>Ribosome-L10-Protein</t>
  </si>
  <si>
    <t>50S ribosomal protein L10 (Protein)</t>
  </si>
  <si>
    <t>MEAKKDKAQQVADVSHLLSTSAGFVIFDYTSMSAIEATSIRKKLFKNGSKIKVIKNNILRRALKAGKFEGIDETAIKGKLAVAVGVNEIVETLKAVDGVVKAKEAMNFVCGYFDNRAFNSADLEKIAKLPGRNELYGMFLSVLQAPLRKFLYALEAVKAAK</t>
  </si>
  <si>
    <t>C796H1313N213O225S5</t>
  </si>
  <si>
    <t>P75240</t>
  </si>
  <si>
    <t>Ribosome-L11-Protein</t>
  </si>
  <si>
    <t>50S ribosomal protein L11 (Protein)</t>
  </si>
  <si>
    <t>MAKKTITRIAKINLLGGQAKPGPALASVGINMGEFTKQFNEKTKDKQGEMIPCVITAYNDKSFDFILKTTPVSILLKQAAKLEKGAKNAKTIVGKITMAKAKEIAQYKLVDLNANTVEAALKMVLGTAKQMGIEVIE</t>
  </si>
  <si>
    <t>C661H1126N174O191S7</t>
  </si>
  <si>
    <t>P75550</t>
  </si>
  <si>
    <t>Ribosome-L13-Protein</t>
  </si>
  <si>
    <t>50S ribosomal protein L13 (Protein)</t>
  </si>
  <si>
    <t>MQKTSMLTKEQANKRRQWYIVDAAGLVLGKLAVKAADLIRGKNKVDFTPNQDCGDYLIIINSDQVVLTGNKKENEFWYHHSQYIGGIKKVSGRDMLKKQSDKLVYNAVKGMLPDNRLSRRWITKVHVFKGDKHNMEAQKPTTLNWS</t>
  </si>
  <si>
    <t>C747H1212N216O212S6</t>
  </si>
  <si>
    <t>P75178</t>
  </si>
  <si>
    <t>Ribosome-L14-Protein</t>
  </si>
  <si>
    <t>50S ribosomal protein L14 (Protein)</t>
  </si>
  <si>
    <t>MVSFMTRLNVADNTGAKQVGIIKVLGSTRKRYAFLGDVVVVSVKDAIPSGMVKKGQVLRAVIVRTKKGQQRKDGTHLKFDDNACVLIKEDKSPRGTRIFGPVARELRERGYNKILSLAVEVV</t>
  </si>
  <si>
    <t>C595H1019N178O167S4</t>
  </si>
  <si>
    <t>Q50308</t>
  </si>
  <si>
    <t>Ribosome-L15-Protein</t>
  </si>
  <si>
    <t>50S ribosomal protein L15 (Protein)</t>
  </si>
  <si>
    <t>MELNQLKSVPKARNHKTKTLGRGHGSGLGKTSGRGQKGQKARKSGLTRPGFEGGQTPLYRRLPKFGNARKGFLKQEWVVLNLNKIAKLKLDKINRASLIEKQVISAKSQLPIKLIGHTKLEKPLHFEVHKVSKQALKAVENANGSVKLLEK</t>
  </si>
  <si>
    <t>C747H1287N230O202S</t>
  </si>
  <si>
    <t>Q50300</t>
  </si>
  <si>
    <t>Ribosome-L16-Protein</t>
  </si>
  <si>
    <t>50S ribosomal protein L16 (Protein)</t>
  </si>
  <si>
    <t>MLQPKRTKYRKPHNVSYEGKAKGNSYVAFGEYGLVATKGNWIDARAIESARIAISKCLGKTGKMWIRIFPHMSKTKKPLEVRMGSGKGNPEFWVAVVKQGTVMFEVANIPESQMIKALTRAGHKLPVTWKILKREEVSA</t>
  </si>
  <si>
    <t>C705H1153N199O187S7</t>
  </si>
  <si>
    <t>P41204</t>
  </si>
  <si>
    <t>Ribosome-L17-Protein</t>
  </si>
  <si>
    <t>50S ribosomal protein L17 (Protein)</t>
  </si>
  <si>
    <t>MSYINKPGKTSAWRVMTVRQQVSAVLAYGKIETTLKKAKNTQKRLDKLITLAKVDNFNNRRQVKKWLLNTNLFDVDQLMDHLFSKVAPKYEKTPGGYSRVLKLGPRRGDATEMAILQLTDAKYK</t>
  </si>
  <si>
    <t>C638H1063N182O178S4</t>
  </si>
  <si>
    <t>Q59547</t>
  </si>
  <si>
    <t>Ribosome-L18-Protein</t>
  </si>
  <si>
    <t>50S ribosomal protein L18 (Protein)</t>
  </si>
  <si>
    <t>MKTRTEQRRLRHKRIVKKIRATNHDNRVVLMVIKSLNHISVQAWDFSQNIVLASSSSLALKLKNGNKDNAKLVGQDIADKLVKLKLTNVVFDTGGSKYHGRIAALAEAARERGLNF</t>
  </si>
  <si>
    <t>C573H979N181O162S2</t>
  </si>
  <si>
    <t>Q50302</t>
  </si>
  <si>
    <t>Ribosome-L19-Protein</t>
  </si>
  <si>
    <t>50S ribosomal protein L19 (Protein)</t>
  </si>
  <si>
    <t>MKKINKQALIDLVEQKQLKAYVPEFSAGDEVNVAIKLKEKEKVRIQNFTGTVLRRRGKGISETFIVRKTTDGIPIEKNFQIHNPNISIELKRRGKVRRAYISYMRERSGKAAKIKERKQ</t>
  </si>
  <si>
    <t>C614H1054N187O171S2</t>
  </si>
  <si>
    <t>P75133</t>
  </si>
  <si>
    <t>Ribosome-L20-Protein</t>
  </si>
  <si>
    <t>50S ribosomal protein L20 (Protein)</t>
  </si>
  <si>
    <t>MRIKGGKQTRVRRKKWLKQASGSFGTRHASYKVAKQTVIQAAKYAYRDRRNKKRDFRSLWILRLNAALREQGMTYSVFINLLKKHNIEINRKVLSELAIKEPSKFNLIVQKVKSEQPKAAKPAALGN</t>
  </si>
  <si>
    <t>C659H1122N205O172S2</t>
  </si>
  <si>
    <t>P78023</t>
  </si>
  <si>
    <t>Ribosome-L21-Protein</t>
  </si>
  <si>
    <t>50S ribosomal protein L21 (Protein)</t>
  </si>
  <si>
    <t>MHAIVVCGSKQYLVHENDTFFVEKLEAPVGKEIQLDKVLMLDEKIGAPYLEKARVVCVVEKHGLQRKVNVIKHISQKHHLKKYGHRQPYTKLKVVRFVHD</t>
  </si>
  <si>
    <t>C529H862N149O138S4</t>
  </si>
  <si>
    <t>P78026</t>
  </si>
  <si>
    <t>Ribosome-L22-Protein</t>
  </si>
  <si>
    <t>50S ribosomal protein L22 (Protein)</t>
  </si>
  <si>
    <t>MTWWGTNSVSSPRPVTSNNTPLTVSMIAFAKQFRVRISPQKARLVCQLIVGKKTADAQNILSNTPKKAATLIAKLLNSAIANATNNHGMNGDALYVFECVANQGPSMKRTIPRAKGSSNMITKRSSNLVVKLSDNPNERQELIKQQKALVKKRVEGQQKAKMARQKAVTSVVKAPSKTQGGVQK</t>
  </si>
  <si>
    <t>C869H1493N267O257S8</t>
  </si>
  <si>
    <t>P75575</t>
  </si>
  <si>
    <t>Ribosome-L23-Protein</t>
  </si>
  <si>
    <t>50S ribosomal protein L23 (Protein)</t>
  </si>
  <si>
    <t>MDVTNVLLKPVLTEKVYFNQMGETKKYVFVVNPKASKTRVKLAFELVYGIKPLKVNTLIRKPTTIRGGSRFPGLSKLEKLAVITLPKGIAISVTGEAPEKTDKPADKTTLKESTVKEIKDTKNSPEAVVKTAVEALQIKPTAAPVTTAPLQTVAVKVAKEVKEVKVEKPVKVEKPTKPAKVAKEAKTTKVAKETKAEKSVQTTKVAKETKTEKSAKTTKTTATKTTKTKTTKKEVKK</t>
  </si>
  <si>
    <t>C1162H2030N308O343S2</t>
  </si>
  <si>
    <t>P75578</t>
  </si>
  <si>
    <t>Ribosome-L24-Protein</t>
  </si>
  <si>
    <t>50S ribosomal protein L24 (Protein)</t>
  </si>
  <si>
    <t>MQRIKKGDKVVVITGKNKGGSGIVLKIMPARQQAIVEGLNKVTRHKKKDQTTKRAAKQSTGKVQQEAPIFLSKLALFDQKAKQQTIGKIKYVMDPKTNKKTRVFKKSNNTL</t>
  </si>
  <si>
    <t>C550H972N166O153S3</t>
  </si>
  <si>
    <t>Q50307</t>
  </si>
  <si>
    <t>Ribosome-L27-Protein</t>
  </si>
  <si>
    <t>50S ribosomal protein L27 (Protein)</t>
  </si>
  <si>
    <t>MNNKYFLTKIDLQFFASKKGVGSTKNGRDSHAKRLGAKKADGQMIRTGQIIYRQRGTRVYPGVNVGLGSDDTLFALSDGLVKYQKFGPKQGKTRVSVVKHKLDA</t>
  </si>
  <si>
    <t>C511H847N153O145S2</t>
  </si>
  <si>
    <t>P75458</t>
  </si>
  <si>
    <t>Ribosome-L28-Protein</t>
  </si>
  <si>
    <t>50S ribosomal protein L28 (Protein)</t>
  </si>
  <si>
    <t>MAKKDQLTLRGPLYGNNRSHSKTITRRKWNVNLQPCKVKTADGKTTRILVSTRTLRTLKKHNRLS</t>
  </si>
  <si>
    <t>C325H577N110O91S2</t>
  </si>
  <si>
    <t>P75171</t>
  </si>
  <si>
    <t>Ribosome-L29-Protein</t>
  </si>
  <si>
    <t>50S ribosomal protein L29 (Protein)</t>
  </si>
  <si>
    <t>MTVAKELRQKSSEELVKLVIKLKGELLEYRFKLAHGELDKPHLINQTRRLLATILTILTERKLNWQEEQAKYKLLTKKTNEAAVNAWKQHLEANKAKLLKSRAKREDASKK</t>
  </si>
  <si>
    <t>C581H993N169O163S</t>
  </si>
  <si>
    <t>Q50310</t>
  </si>
  <si>
    <t>Ribosome-L31-Protein</t>
  </si>
  <si>
    <t>50S ribosomal protein L31 (Protein)</t>
  </si>
  <si>
    <t>MKKDFHFPSQSVSFKCASCSNSFTIESTLKQKEITIDICGKCHPFYIGELTKQTVHGRAEKLSGKFNAGKAFLENKTPKKAKGKTEEYTKHRSLNEL</t>
  </si>
  <si>
    <t>C486H782N134O144S5</t>
  </si>
  <si>
    <t>P78020</t>
  </si>
  <si>
    <t>Ribosome-L32-Protein</t>
  </si>
  <si>
    <t>50S ribosomal protein L32 (Protein)</t>
  </si>
  <si>
    <t>MAVQQRRSSKHRRDKRRSHDALTAQALSVCQKCGKKKLFHRVCSCGMYGDLRVKKAY</t>
  </si>
  <si>
    <t>C279H486N99O76S6</t>
  </si>
  <si>
    <t>P75238</t>
  </si>
  <si>
    <t>Ribosome-L33-1-Protein</t>
  </si>
  <si>
    <t>50S ribosomal protein L33 1 (Protein)</t>
  </si>
  <si>
    <t>MAVKRSTRLGCNDCREINYLTFKNVKKNPEKLALNKFCSRCRKVVVHKEVKRK</t>
  </si>
  <si>
    <t>C272H478N88O72S5</t>
  </si>
  <si>
    <t>P78015</t>
  </si>
  <si>
    <t>Ribosome-L33-2-Protein</t>
  </si>
  <si>
    <t>50S ribosomal protein L33 type 2 (Protein)</t>
  </si>
  <si>
    <t>VRKKIIFVCQDCLSRNYVMSWSKQVLNRLIINKYCKHCNQKTKHLDSF</t>
  </si>
  <si>
    <t>C259H428N76O67S5</t>
  </si>
  <si>
    <t>P56850</t>
  </si>
  <si>
    <t>Ribosome-L34-Protein</t>
  </si>
  <si>
    <t>50S ribosomal protein L34 (Protein)</t>
  </si>
  <si>
    <t>MKRTYQPSKLKRAKTHGFLARMATASGRKVLKLRRKKQRAQLTVSSER</t>
  </si>
  <si>
    <t>C242H442N85O63S2</t>
  </si>
  <si>
    <t>P78006</t>
  </si>
  <si>
    <t>Ribosome-L35-Protein</t>
  </si>
  <si>
    <t>50S ribosomal protein L35 (Protein)</t>
  </si>
  <si>
    <t>MKVKSAAKKRFKLTKSGQIKRKHAYTSHLAPHKTTKQKRHLRKQGTVSASDFKRIGNLI</t>
  </si>
  <si>
    <t>C300H530N99O77S</t>
  </si>
  <si>
    <t>P75447</t>
  </si>
  <si>
    <t>Ribosome-L36-Protein</t>
  </si>
  <si>
    <t>50S ribosomal protein L36 (Protein)</t>
  </si>
  <si>
    <t>MKVRASVKPICKDCKIIKRHQIVRVICKTQKHKQRQG</t>
  </si>
  <si>
    <t>C189H350N65O46S4</t>
  </si>
  <si>
    <t>P52864</t>
  </si>
  <si>
    <t>RnaPolymerase-Alpha-Protein</t>
  </si>
  <si>
    <t>DNA-directed RNA polymerase subunit alpha (Protein)</t>
  </si>
  <si>
    <t>MEKFLKYEIKVNNEQARANPNYGIFEVGPLESGFVITIGNAMRRVLLSCIPGASVFALSISGAKQEFAAVEGMKEDVTEVVLNFKQLVVKISDLLFEDGEMVEPPLERWPLLTVTAEKAGPVYAKDLECPAGFEVVNKDLYLFSLQTDKKVTVNVYVKQGRGFVTFLENREMINSLGIIATDSNFSPVLHCGYEVQELKTSKQKITDHLTFKIATNGAISAVDAFAMAAKILIEHLNPIVNVNESIKALNIIQEKAEERRVRSFAKQIEELDFTVRTFNCLKRSGIHTLQELLSKSLADIREIRNLGKKSEREIIKKVHELGLKLRS</t>
  </si>
  <si>
    <t>C1648H2665N439O482S10</t>
  </si>
  <si>
    <t>Q50295</t>
  </si>
  <si>
    <t>RnaPolymerase-Beta-Protein</t>
  </si>
  <si>
    <t>DNA-directed RNA polymerase subunit beta (Protein)</t>
  </si>
  <si>
    <t>MSQKPSFFQKKYSPTATRRYYGKIATDFVQPNLADIQIRSYQTFLDHDLENLIAAYFPIKSPNDRYTINFKGLRRTAPERNEAQSRSESKTYEIGIYADLELIDSATGTIKKPRKSKKNSATSSVDGVFLTNLPLITRDGVFIVNGIEKFVIAQITRSPGIYMLTKSQLKLSSSRKRVQEGYVCEVLPANGSVMLIYISNKKKIEDAFVQILLRDAVREGAKIFPITTLLKAFGMSGKEILKVFKNNEFITRSLEAEVYNAKDFLNNVDPEIKNLLREFRDGKTDLRRKGIASDQKIRSLVSDYVLLEKEHKALSEAKPNDPKVGQLEADMDELMDKIITERAAKHIVHELSISLRGLENTDECPENSYHALLCSRFFRQRRYNLSAAGRYKVSRKLRITERIYQKTLACDLHLKNGELLLKKGTLLVKEEIDKIKQAAQNNQIDFVQKIKLTTDGSAVNLSPESLLYESLDVYVNNDNFDVSVPVVGIHNDNDLNKAITLSDFIASISYVINIPSAIGKYDDIDHLGNKRVKLINELISSRLESGITRMERFLKEKLTIADGVNRGQQINEEGQVIEQAEKKELTIKSLINSKPIQIVIRDFFNTHQLTQFLDHQNPLSELSNKRRISAMGPGGISREDPNLDIRDVHYSQYGRICPIETPEGMNIGLIMSLASFAKIDENGFLMAPYRKIKNGVITDEVEYLTALREDEHIIAEISSLVNIDENNKILDKEIIGRYRSMQGLYDPSKIDYIDVAPHQVVSIGSSLIPFLENDDSARALMGTNMQRQAYPLIKPYAPVVGTGQEYKIARDSGLTMLAPCSGTVKYVDNSKITIESDSGEQHTLDLIKFERSNQNTCYNHVPLVEKGQRVTKDEVIADGPAVNKSELSLGQNVLVAFTTWNGYNYEDAIVISERLVKDDVLTSLTINEYVAQCLSTKNGDEQITRDIPNVSDANKRYLDENGIIMVGAEVKEGDVLVGKVSPKGQVEVSPEEKLFKAIFPESVQNVRDSSLKLPHGGDGIVSCVKRFSIANGNELNDGVIEMIKVYVVQKRKIQIGDKLAGRHGNKGVISKVVPVADMPHLEDGTPVDILLNPLGVPSRMNIGQIFEMHLGYAAHNLAKRMLISACFDDKKAQALSTEINQPQYKLDRLITGLKAQITNRGLKDEQAALAQLNNGDIALVLKEIGMSFDDLHFKVATPIFQGVNFQDLQDIMDEAGLKPAETHGKFKLIDGRTGLPFEKPISLGIMYIMKLNHMVDDKIHARAVGPYSKITQQPLGGKSQNGGQRFGEMEVWALEAYGAAYNLQELLTIKSDDVQGRNKAYAAIVKGAAFPEPGIPESFKLLTKELQGLALSVSFIYDDNTQQDSNNVSILQADGEQDDLFNDFEFDTEGY</t>
  </si>
  <si>
    <t>C6905H11074N1892O2114S37</t>
  </si>
  <si>
    <t>P78013</t>
  </si>
  <si>
    <t>RnaPolymerase-Beta-prime-Protein</t>
  </si>
  <si>
    <t>DNA-directed RNA polymerase subunit beta' (Protein)</t>
  </si>
  <si>
    <t>MTKRNKKNNKLYKNIKAIKLSIASNDTILNWSEGEVTKAETINYKSLKPEPGGLFDEAIFGPVKDYECACGKFKKIKYRGVRCDRCGVWVTESIVRRERMGHIALVSPVAHIWMSKELPSPSKISLVLNISYKEVEQVLYFVNYIVLDTGKIKDPKIMPFKFKEVLDLAGKGSLTTRQKMRRVIGYIFRNLIKNRSSEDYRKGKIFYESLKNSSLPFSLNDAFNYIKKYTGFRVGIGAEAILELLNKIDLNYEFSKLNDALRKAKKDSVEDAKVKKILRQLETISWFRNSKLHPKNMILHTVPVIPPDIRPIIQLDGAKFTTSDINNFYRRVIIRNDRLRRILEDGTVPAIVVNNEKRLLQESVDALFDNSSRHKPALSKDKRSLKSLTDRLKGKQGLFRHNLLGKRVDYSGRSVIVVGPELKMYEVGIPALMILKLFKPFIIHGLINKFDSNGNEIRPIASSIRQAEDMIKNQDDLIWGIVYDVIKDRPVLLNRAPTLHRLGIQAFEPRIVDGKAIRLHPLVTTAFNADFDGDQMAVHVPLSENAVNEARAILLASKHILGLKDGRPIVTPTQDMVLGNYYLTTERKGQTGEGIIFGTVHEARAAYEAGKVHLHAIVGISTKAFPNKHFEAQGTLITTVGKIIFNDVLGDNIPYINEGEFDEHACPQKFIVPPSGDVRAAIAAHQVLPAFGKKVISKLIDLLYTVVEFKDLPRILENIKALGFKYSTHSSTTVSVFDIPKYSNKQQYFDEADQQVLKYKQFYNKGLLTDDERYKRVVKLWNGVKEKVSSEIQDLIKREEYRDNSIVVMADSGARGNISNFTQLFGMRGLMSKSFNYERNNQSKIIKDTIEVPIKHSFLEGLTINEYFNSSYGARKGMTDTAMKTAKSGYMTRKLVDATHELIINHDDCGTRKGIVVEAIVETKTRSLVESLFDRIVNRYTIGPILDPETKAEIVPANSLITQELAKQICATSIKQVLVRSVIYCERENGVCQYCFGVDLSTGKLVELGTAVGVIAAQSIGEPGTQLTMRTFHTGGVSTENNLAQGFERLKQIFEVVAPKDYERCVISEVKGVVKSITTTQNAQEVLIESSVDERTYSIPFSAQLRVKVGDAVELGSKITEGSIDIRQLLRVAGIQRVRQYMIVEIQKVYRIQGIEIADKYVEIIIRQLTSLLQVTDAGSSNLFVGQLVHSHHLNELNKSLLLSGKMPVIAINQVFGIDEAASKSNSFLSAASFQDTKKILTDAAVKTQVDYLLGLKENVIIGGKIPAGTGFLTDEELAYLGAKTVQEEY</t>
  </si>
  <si>
    <t>C6507H10522N1778O1892S31</t>
  </si>
  <si>
    <t>P75271</t>
  </si>
  <si>
    <t>RnaPolymerase-Delta-Protein</t>
  </si>
  <si>
    <t>DNA-directed RNA polymerase delta subunit (Protein)</t>
  </si>
  <si>
    <t>MTMQVEYLDLISQAKEIAETQFKAEPFSFDAIWKEVVKHFKISKQDEPNLISRFYQDFLEDPNFVYLGERNWKLRDFMKFDEWNKISQAMFVTKEIFEEGYEDLSNKKKENEEEVNDFIMGNDGDDNSTGDEIVQGLINDFRDDNQ</t>
  </si>
  <si>
    <t>C779H1148N195O249S5</t>
  </si>
  <si>
    <t>P75090</t>
  </si>
  <si>
    <t>Oligoribonuclease-Protein</t>
  </si>
  <si>
    <t>Oligoribonuclease (Protein)</t>
  </si>
  <si>
    <t>MNSQVHRKGSIAEAVSAIQAHDKIVIFHHIRPDGDCLGAQHGLARLIQTNFPHKQVFCVGDPKHNFPWLEMVFTPKEQITPELMQQALAVIVDANYKERIECRDLLDQNQFKAVLRIDHHPNEDDLNTTHNFVDASYIAAAEQVVDLAVQAKWKLSPPAATALYLGIYTDSNRFLYSNTSWRTLYLGSMLYRAQANIAKIHDELNHTSLKDIQFKQYVFKNFQTFQNVIYFVADKKFQKKLKVTPLECARVNILANIEQFHIWLFFIEEGKNHYRVEFRSNGINVREVALKYGGGGHIQASGAVLKSKRDIIRVVQDCQKQIAV</t>
  </si>
  <si>
    <t>C1679H2615N468O469S9</t>
  </si>
  <si>
    <t>P75144</t>
  </si>
  <si>
    <t>Rpe-Protein</t>
  </si>
  <si>
    <t>Probable ribulose-phosphate 3-epimerase (Protein)</t>
  </si>
  <si>
    <t>LLNLVVNREIAFSLLPLLHQFDRKLLEQFFADGLRLIHYDVMDHFVDNTVFQGEHLDELQQIGFQVNVHLMVQALEQILPVYLHHQAVKRISFHVEPFDIPTIKHFIAQIKQAGKQVGLAFKFTTPLVNYERLVQQLDFVTLMSVPPGKGGQAFNSAVFNNLKQAHKYHCSIEIDGGIKLDNIHQIQDDVNFIVMGSGFIKLERWQRQQLLKTNQ</t>
  </si>
  <si>
    <t>C1140H1768N306O307S5</t>
  </si>
  <si>
    <t>P75522</t>
  </si>
  <si>
    <t>Tim-Protein</t>
  </si>
  <si>
    <t>Triosephosphate isomerase (Protein)</t>
  </si>
  <si>
    <t>MRTKYLIGNWKTNKDLHQALAFVEQFKQHPAKTKAVLGIAPVHVHLTEVNKVLPNNLLLLAQDANFIASGSYTGTVSYTQLQDIKVNSVIIGHSERRKYFNETAQVINQKLKACLQAGMLVVLCIGETEGQPISFLKEDLTQVLQGIDLSLLKQLVIAYEPIWAIGTGKTATPEIANNTIAQIRVYLSELYNKEIAQQTSILYGGSVAKDNIKELAQTEQIDGFLVGKASLDVNDFLVMAQVYA</t>
  </si>
  <si>
    <t>C1218H1957N319O358S5</t>
  </si>
  <si>
    <t>P78010</t>
  </si>
  <si>
    <t>TklB-Protein</t>
  </si>
  <si>
    <t>Transketolase (Protein)</t>
  </si>
  <si>
    <t>MKNLFACQHLALSAIQHAKGGHVGMALGASPILYTLWTKHIQFNPNCPKWINRDRLVMSAGHGSMALYPILHFAGLITKQEMLHHKYGQVNTSSHPEYAPNNFIDASTGPLGQGLGMAVGMALTQRVLAAEFKALSPKLFDHFTYVVVGDGDLQEGVSYEVAHLAGVYQLNKLIVLHDSNRVQMDSVVRDVSLENLQTRFTNMGWNYLETSDAVADIDAAIKQAKKSDKPTFIEVHTTIAKNTTLEDQPAGHWFIPTDKDFARFNSNTKTNFTPFEYPQTVYDFFHKQVIARQAKPVQAYKELLEKLKDKPLYTKFINWTENDYQALYLNQLDERKVAQANAATRNYLKDFLGQINNSNSNLYCLNADVARSCNIKLGDDNLHTNPHSRNIQVGIREFGMSTIMNGMALHGGVKVMGGTFLAFADYSKPAIRLGALMNLPTFYVYTHDSYQVGGDGPTHQPYDQLPMLRAIENVQVWRPCDEKETAAGVNYGLLSQDQTNVLILTRQALPSLEQSDSVQTLKGGYIISNRKQPDVIVAASGSEVQLALQLEQALNEQQLKTRVVSVPNINMLLSQPQSYLQQLFDPNSVLLTLEASASMEWYALAKYVKKHTHLGAFSFGESNDGQVVYEHKGFNVTNLLKLIKTLKS</t>
  </si>
  <si>
    <t>C3243H5047N882O955S22</t>
  </si>
  <si>
    <t>P75611</t>
  </si>
  <si>
    <t>Udk-Protein</t>
  </si>
  <si>
    <t>Uridine kinase (Protein)</t>
  </si>
  <si>
    <t>MDSKKGILVAIGGGSCSGKTTIADMIYQLLRKKLKVAILPQDNYYKPYKNKSMAQRKAINFDHPDAFDWKLLWSHLDNLLMGKTVAVPMYDYVNYTRKKETIEIGPLNVVILEGLMPWFDERIAKLCKLKIFVEATGEERLIRRIERDWERGRDVASIIKQWREAVSPMYEIFVEKMKQKADLIIPWSERHEVSTNVLDFAIEHLFRKHVDPN</t>
  </si>
  <si>
    <t>C1132H1799N303O309S10</t>
  </si>
  <si>
    <t>P75217</t>
  </si>
  <si>
    <t>Upp-Protein</t>
  </si>
  <si>
    <t>Uracil phosphoribosyltransferase (Protein)</t>
  </si>
  <si>
    <t>VIKKVHHALIENELTKLRDKSSSSSQFRMALSQITSLLFFEVTKESPLEEIVVKTPFTKTKGYKLKNEIVLVPIMRAGLGMVDPIVRYSEKIRVGHLGIYREHEGTNVISYYKKMPENIGNSHVIILDPMLATGTTLATAISSIKKNHPIKISVVAIVAAPEGIKAVEAAHPDVDIYLAAIDEKLNKDNYIIPGLGDAGDRLFGTK</t>
  </si>
  <si>
    <t>C1027H1681N271O296S5</t>
  </si>
  <si>
    <t>P75081</t>
  </si>
  <si>
    <t>Apt-Complex</t>
  </si>
  <si>
    <t>Adenine phosphoribosyltransferase (Complex)</t>
  </si>
  <si>
    <t>(2) Apt-Protein</t>
  </si>
  <si>
    <t>C1420H2318N378O396S12</t>
  </si>
  <si>
    <t>Complex</t>
  </si>
  <si>
    <t>Eno-Complex</t>
  </si>
  <si>
    <t>Enolase (Complex)</t>
  </si>
  <si>
    <t>(2) Eno-Protein</t>
  </si>
  <si>
    <t>C4368H7016N1172O1342S32</t>
  </si>
  <si>
    <t>Fba-Complex</t>
  </si>
  <si>
    <t>Fructose-biphosphate aldolase (Complex)</t>
  </si>
  <si>
    <t>(2) Fba-Protein</t>
  </si>
  <si>
    <t>C2768H4448N746O828S22</t>
  </si>
  <si>
    <t>Gap-Complex</t>
  </si>
  <si>
    <t>Glyceraldehyde-3-phosphate-dehydrogenase (Complex)</t>
  </si>
  <si>
    <t>(4) Gap-Protein</t>
  </si>
  <si>
    <t>C6536H10652N1820O1936S48</t>
  </si>
  <si>
    <t>Gk-Complex</t>
  </si>
  <si>
    <t>Guanylate kinase (Complex)</t>
  </si>
  <si>
    <t>(2) Gk-Protein</t>
  </si>
  <si>
    <t>C1950H3072N516O580S12</t>
  </si>
  <si>
    <t>Hpt-Complex</t>
  </si>
  <si>
    <t>Hypoxanthine-guanine phosphoribosyltransferase (Complex)</t>
  </si>
  <si>
    <t>(4) Hpt-Protein</t>
  </si>
  <si>
    <t>C3848H6108N992O1084S24</t>
  </si>
  <si>
    <t>LacA-Complex</t>
  </si>
  <si>
    <t>Probable ribose-5-phosphate isomerase B (Complex)</t>
  </si>
  <si>
    <t>(2) LacA-Protein</t>
  </si>
  <si>
    <t>C1480H2384N404O444S14</t>
  </si>
  <si>
    <t>Ldh-Complex</t>
  </si>
  <si>
    <t>L-lactate dehydrogenase (Complex)</t>
  </si>
  <si>
    <t>(4) Ldh-Protein</t>
  </si>
  <si>
    <t>C6076H9828N1604O1824S32</t>
  </si>
  <si>
    <t>Lon-Complex</t>
  </si>
  <si>
    <t>ATP-dependent protease La (Complex)</t>
  </si>
  <si>
    <t>(6) Lon-Protein</t>
  </si>
  <si>
    <t>C24168H39318N6492O7296S114</t>
  </si>
  <si>
    <t>Nox-Complex</t>
  </si>
  <si>
    <t>Probable NADH oxidase (Complex)</t>
  </si>
  <si>
    <t>(2) Nox-Protein</t>
  </si>
  <si>
    <t>C4754H7504N1256O1396S36</t>
  </si>
  <si>
    <t>PeptAbcTransporter-Complex</t>
  </si>
  <si>
    <t>Peptide ABC transporter (Complex)</t>
  </si>
  <si>
    <t>PeptAbcTransporter-A1-Protein + PeptAbcTransporter-A2-Protein + PeptAbcTransporter-T1-Protein + PeptAbcTransporter-T2-Protein</t>
  </si>
  <si>
    <t>C10655H16959N2764O2963S42</t>
  </si>
  <si>
    <t>Pfk-Complex</t>
  </si>
  <si>
    <t>6-phosphofructokinase /Phosphohexokinase (Complex)</t>
  </si>
  <si>
    <t>(4) Pfk-Protein</t>
  </si>
  <si>
    <t>C6428H10208N1728O1912S52</t>
  </si>
  <si>
    <t>PgiB-Complex</t>
  </si>
  <si>
    <t>Glucose-6-phosphate isomerase (Complex)</t>
  </si>
  <si>
    <t>(2) PgiB-Protein</t>
  </si>
  <si>
    <t>C4464H6906N1164O1256S22</t>
  </si>
  <si>
    <t>Pgm-Complex</t>
  </si>
  <si>
    <t>2,3-bisphosphoglycerate-independent phosphoglycerate mutase (Complex)</t>
  </si>
  <si>
    <t>(2) Pgm-Protein</t>
  </si>
  <si>
    <t>C5052H7838N1354O1482S46</t>
  </si>
  <si>
    <t>PiAbcTransporter-Complex</t>
  </si>
  <si>
    <t>Phosphate ABC transporter (Complex)</t>
  </si>
  <si>
    <t>(2) PiAbcTransporter-A-Protein + PiAbcTransporter-B-Protein + (2) PiAbcTransporter-T-Protein</t>
  </si>
  <si>
    <t>C12101H19442N3104O3295S46</t>
  </si>
  <si>
    <t>Ppa-Complex</t>
  </si>
  <si>
    <t>Inorganic pyrophosphatase (Complex)</t>
  </si>
  <si>
    <t>(6) Ppa-Protein</t>
  </si>
  <si>
    <t>C5832H9144N1464O1692S42</t>
  </si>
  <si>
    <t>Prs-Complex</t>
  </si>
  <si>
    <t>Ribose-phosphate pyrophosphokinase (Complex)</t>
  </si>
  <si>
    <t>(6) Prs-Protein</t>
  </si>
  <si>
    <t>C11742H19008N3300O3300S102</t>
  </si>
  <si>
    <t>Pts-Complex</t>
  </si>
  <si>
    <t>PTS EIIABC (glucose) (Complex)</t>
  </si>
  <si>
    <t>(2) Pts-Protein</t>
  </si>
  <si>
    <t>C9382H14722N2370O2580S40</t>
  </si>
  <si>
    <t>Pyk-Complex</t>
  </si>
  <si>
    <t>Pyruvate kinase (Complex)</t>
  </si>
  <si>
    <t>(4) Pyk-Protein</t>
  </si>
  <si>
    <t>C10296H16424N2792O2984S64</t>
  </si>
  <si>
    <t>PyrH-Complex</t>
  </si>
  <si>
    <t>Uridylate kinase (Complex)</t>
  </si>
  <si>
    <t>(6) PyrH-Protein</t>
  </si>
  <si>
    <t>C7080H11478N1896O2070S60</t>
  </si>
  <si>
    <t>Ribosome-Complex</t>
  </si>
  <si>
    <t>Ribosome (Complex)</t>
  </si>
  <si>
    <t>Ribosome-5S-Rna + Ribosome-16S-Rna + Ribosome-23S-Rna + Ribosome-S2-Protein + Ribosome-S3-Protein + Ribosome-S4-Protein + Ribosome-S5-Protein + Ribosome-S6-Protein + Ribosome-S7-Protein + Ribosome-S8-Protein + Ribosome-S9-Protein + Ribosome-S10-Protein + Ribosome-S11-Protein + Ribosome-S12-Protein + Ribosome-S13-Protein + Ribosome-S14-Protein + Ribosome-S15-Protein + Ribosome-S16-Protein + Ribosome-S17-Protein + Ribosome-S18-Protein + Ribosome-S19-Protein + Ribosome-S20-Protein + Ribosome-S21-Protein + Ribosome-L1-Protein + Ribosome-L2-Protein + Ribosome-L3-Protein + Ribosome-L4-Protein + Ribosome-L5-Protein + Ribosome-L6-Protein + Ribosome-L7-12-Protein + Ribosome-L9-Protein + Ribosome-L10-Protein + Ribosome-L11-Protein + Ribosome-L13-Protein + Ribosome-L14-Protein + Ribosome-L15-Protein + Ribosome-L16-Protein + Ribosome-L17-Protein + Ribosome-L18-Protein + Ribosome-L19-Protein + Ribosome-L20-Protein + Ribosome-L21-Protein + Ribosome-L22-Protein + Ribosome-L23-Protein + Ribosome-L24-Protein + Ribosome-L27-Protein + Ribosome-L28-Protein + Ribosome-L29-Protein + Ribosome-L31-Protein + Ribosome-L32-Protein + Ribosome-L33-1-Protein + Ribosome-L33-2-Protein + Ribosome-L34-Protein + Ribosome-L35-Protein + Ribosome-L36-Protein</t>
  </si>
  <si>
    <t>C79179H108703N28209O41735P4564S204</t>
  </si>
  <si>
    <t>RnaPolymerase-Complex</t>
  </si>
  <si>
    <t>DNA-directed RNA polymerase (Complex)</t>
  </si>
  <si>
    <t>(2) RnaPolymerase-Alpha-Protein + RnaPolymerase-Beta-Protein + RnaPolymerase-Beta-prime-Protein + RnaPolymerase-Delta-Protein</t>
  </si>
  <si>
    <t>C17487H28074N4743O5219S93</t>
  </si>
  <si>
    <t>Rpe-Complex</t>
  </si>
  <si>
    <t>Probable ribulose-phosphate 3-epimerase (Complex)</t>
  </si>
  <si>
    <t>(6) Rpe-Protein</t>
  </si>
  <si>
    <t>C6840H10608N1836O1842S30</t>
  </si>
  <si>
    <t>Tim-Complex</t>
  </si>
  <si>
    <t>Triosephosphate isomerase (Complex)</t>
  </si>
  <si>
    <t>(2) Tim-Protein</t>
  </si>
  <si>
    <t>C2436H3914N638O716S10</t>
  </si>
  <si>
    <t>TklB-Complex</t>
  </si>
  <si>
    <t>Transketolase (Complex)</t>
  </si>
  <si>
    <t>(2) TklB-Protein</t>
  </si>
  <si>
    <t>C6486H10094N1764O1910S44</t>
  </si>
  <si>
    <t>Udk-Complex</t>
  </si>
  <si>
    <t>Uridine kinase (Complex)</t>
  </si>
  <si>
    <t>(4) Udk-Protein</t>
  </si>
  <si>
    <t>C4528H7196N1212O1236S40</t>
  </si>
  <si>
    <t>Upp-Complex</t>
  </si>
  <si>
    <t>Uracil phosphoribosyltransferase (Complex)</t>
  </si>
  <si>
    <t>(4) Upp-Protein</t>
  </si>
  <si>
    <t>C4108H6724N1084O1184S20</t>
  </si>
  <si>
    <t>Biomass</t>
  </si>
  <si>
    <t>Submodel</t>
  </si>
  <si>
    <t>Reversible</t>
  </si>
  <si>
    <t>Enzyme</t>
  </si>
  <si>
    <t>Rate law</t>
  </si>
  <si>
    <t>AdnTransport</t>
  </si>
  <si>
    <t>Adenine reversible transport via proton symport</t>
  </si>
  <si>
    <t>AD[e] + H[e] &lt;=&gt; H[c] + AD[c]</t>
  </si>
  <si>
    <t>AK_AMP</t>
  </si>
  <si>
    <t>adenylate kinase</t>
  </si>
  <si>
    <t>[c]: AMP + ATP &lt;=&gt; (2) ADP</t>
  </si>
  <si>
    <t>EC</t>
  </si>
  <si>
    <t>2.7.4.3</t>
  </si>
  <si>
    <t>Vmax: 1247 U/mg [Ref-0007].</t>
  </si>
  <si>
    <t>AK_GTP</t>
  </si>
  <si>
    <t>GTP:AMP phosphotransferase</t>
  </si>
  <si>
    <t>[c]: AMP + GTP &lt;=&gt; ADP + GDP</t>
  </si>
  <si>
    <t>AlaAbcTransport</t>
  </si>
  <si>
    <t>Alanine transport via ABC system</t>
  </si>
  <si>
    <t>AlaAla[e] + ATP[c] + H2O[c] &lt;=&gt; Pi[c] + H[c] + AlaAla[c] + ADP[c]</t>
  </si>
  <si>
    <t>3.6.3.23</t>
  </si>
  <si>
    <t>APRT</t>
  </si>
  <si>
    <t>AMP:pyrophosphate phosphoribosyltransferase</t>
  </si>
  <si>
    <t>[c]: PPi + AMP + H &lt;=&gt; AD + PRPP</t>
  </si>
  <si>
    <t>2.4.2.7</t>
  </si>
  <si>
    <t>ArgAbcTransport</t>
  </si>
  <si>
    <t>Arginine transport via ABC system</t>
  </si>
  <si>
    <t>ATP[c] + ArgArg[e] + H2O[c] &lt;=&gt; ArgArg[c] + Pi[c] + H[c] + ADP[c]</t>
  </si>
  <si>
    <t>AsnAbcTransport</t>
  </si>
  <si>
    <t>Asparagine transport via ABC system</t>
  </si>
  <si>
    <t>ATP[c] + AsnAsn[e] + H2O[c] &lt;=&gt; Pi[c] + H[c] + ADP[c] + AsnAsn[c]</t>
  </si>
  <si>
    <t>AspAbcTransport</t>
  </si>
  <si>
    <t>Aspartate transport via ABC system</t>
  </si>
  <si>
    <t>AspAsp[e] + ATP[c] + H2O[c] &lt;=&gt; Pi[c] + H[c] + ADP[c] + AspAsp[c]</t>
  </si>
  <si>
    <t>CmpK_CMP</t>
  </si>
  <si>
    <t>ATP:CMP phosphotransferase</t>
  </si>
  <si>
    <t>[c]: ATP + CMP &lt;=&gt; CDP + ADP</t>
  </si>
  <si>
    <t>2.7.4.14</t>
  </si>
  <si>
    <t>Vmax: 250 U/mg [Ref-0007].</t>
  </si>
  <si>
    <t>CO2Transport</t>
  </si>
  <si>
    <t>Carbon dioxide transporter via diffusion</t>
  </si>
  <si>
    <t>CO2[e] &lt;=&gt; CO2[c]</t>
  </si>
  <si>
    <t>CysAbcTransport</t>
  </si>
  <si>
    <t>Cysteine transport via ABC system</t>
  </si>
  <si>
    <t>CysCys[e] + ATP[c] + H2O[c] &lt;=&gt; CysCys[c] + Pi[c] + H[c] + ADP[c]</t>
  </si>
  <si>
    <t>CytdTransport</t>
  </si>
  <si>
    <t>Cytidine reversible transport via proton symport</t>
  </si>
  <si>
    <t>H[e] + CYTD[e] &lt;=&gt; H[c] + CYTD[c]</t>
  </si>
  <si>
    <t>Dipeptidase_Ala</t>
  </si>
  <si>
    <t>Depeptidase (Ala)</t>
  </si>
  <si>
    <t>[c]: AlaAla + H2O &lt;=&gt; (2) ALA</t>
  </si>
  <si>
    <t>3.4.13.22</t>
  </si>
  <si>
    <t>Dipeptidase_Arg</t>
  </si>
  <si>
    <t>Depeptidase (Arg)</t>
  </si>
  <si>
    <t>[c]: ArgArg + H2O &lt;=&gt; (2) ARG</t>
  </si>
  <si>
    <t>3.4.13.-</t>
  </si>
  <si>
    <t>Dipeptidase_Asn</t>
  </si>
  <si>
    <t>Depeptidase (Asn)</t>
  </si>
  <si>
    <t>[c]: AsnAsn + H2O &lt;=&gt; (2) ASN</t>
  </si>
  <si>
    <t>Dipeptidase_Asp</t>
  </si>
  <si>
    <t>Depeptidase (Asp)</t>
  </si>
  <si>
    <t>[c]: AspAsp + H2O &lt;=&gt; (2) ASP</t>
  </si>
  <si>
    <t>Dipeptidase_Cys</t>
  </si>
  <si>
    <t>Depeptidase (Cys)</t>
  </si>
  <si>
    <t>[c]: CysCys + H2O &lt;=&gt; (2) CYS</t>
  </si>
  <si>
    <t>Dipeptidase_Gln</t>
  </si>
  <si>
    <t>Depeptidase (Gln)</t>
  </si>
  <si>
    <t>[c]: GlnGln + H2O &lt;=&gt; (2) GLN</t>
  </si>
  <si>
    <t>Dipeptidase_Glu</t>
  </si>
  <si>
    <t>Depeptidase (Glu)</t>
  </si>
  <si>
    <t>[c]: GluGlu + H2O &lt;=&gt; (2) GLU</t>
  </si>
  <si>
    <t>3.4.13.7</t>
  </si>
  <si>
    <t>Dipeptidase_Gly</t>
  </si>
  <si>
    <t>Depeptidase (Gly)</t>
  </si>
  <si>
    <t>[c]: GlyGly + H2O &lt;=&gt; (2) GLY</t>
  </si>
  <si>
    <t>Dipeptidase_His</t>
  </si>
  <si>
    <t>Depeptidase (His)</t>
  </si>
  <si>
    <t>[c]: H2O + HisHis &lt;=&gt; (2) HIS</t>
  </si>
  <si>
    <t>Dipeptidase_Ile</t>
  </si>
  <si>
    <t>Depeptidase (Ile)</t>
  </si>
  <si>
    <t>[c]: H2O + IleIle &lt;=&gt; (2) ILE</t>
  </si>
  <si>
    <t>Dipeptidase_Leu</t>
  </si>
  <si>
    <t>Depeptidase (Leu)</t>
  </si>
  <si>
    <t>[c]: H2O + LeuLeu &lt;=&gt; (2) LEU</t>
  </si>
  <si>
    <t>Dipeptidase_Lys</t>
  </si>
  <si>
    <t>Depeptidase (Lys)</t>
  </si>
  <si>
    <t>[c]: H2O + LysLys &lt;=&gt; (2) LYS</t>
  </si>
  <si>
    <t>Dipeptidase_Met</t>
  </si>
  <si>
    <t>Depeptidase (Met)</t>
  </si>
  <si>
    <t>[c]: H2O + MetMet &lt;=&gt; (2) MET</t>
  </si>
  <si>
    <t>Dipeptidase_Phe</t>
  </si>
  <si>
    <t>Depeptidase (Phe)</t>
  </si>
  <si>
    <t>[c]: H2O + PhePhe &lt;=&gt; (2) PHE</t>
  </si>
  <si>
    <t>Dipeptidase_Pro</t>
  </si>
  <si>
    <t>Depeptidase (Pro)</t>
  </si>
  <si>
    <t>[c]: H2O + ProPro &lt;=&gt; (2) PRO</t>
  </si>
  <si>
    <t>Dipeptidase_Ser</t>
  </si>
  <si>
    <t>Depeptidase (Ser)</t>
  </si>
  <si>
    <t>[c]: H2O + SerSer &lt;=&gt; (2) SER</t>
  </si>
  <si>
    <t>Dipeptidase_Thr</t>
  </si>
  <si>
    <t>Depeptidase (Thr)</t>
  </si>
  <si>
    <t>[c]: H2O + ThrThr &lt;=&gt; (2) THR</t>
  </si>
  <si>
    <t>Dipeptidase_Trp</t>
  </si>
  <si>
    <t>Depeptidase (Trp)</t>
  </si>
  <si>
    <t>[c]: H2O + TrpTrp &lt;=&gt; (2) TRP</t>
  </si>
  <si>
    <t>Dipeptidase_Tyr</t>
  </si>
  <si>
    <t>Depeptidase (Tyr)</t>
  </si>
  <si>
    <t>[c]: H2O + TyrTyr &lt;=&gt; (2) TYR</t>
  </si>
  <si>
    <t>Dipeptidase_Val</t>
  </si>
  <si>
    <t>Depeptidase (Val)</t>
  </si>
  <si>
    <t>[c]: H2O + ValVal &lt;=&gt; (2) VAL</t>
  </si>
  <si>
    <t>Eno</t>
  </si>
  <si>
    <t>2-Phospho-D-glycerate hydro-lyase</t>
  </si>
  <si>
    <t>[c]: G2P &lt;=&gt; PEP + H2O</t>
  </si>
  <si>
    <t>4.2.1.11</t>
  </si>
  <si>
    <t>Vmax: 180 U/mg [Ref-0007].</t>
  </si>
  <si>
    <t>Fba_FDP</t>
  </si>
  <si>
    <t>D-Fructose-1,6-bisphosphate D-glyceraldehyde-3-phosphate-lyase</t>
  </si>
  <si>
    <t>[c]: FDP &lt;=&gt; T3P1 + T3P2</t>
  </si>
  <si>
    <t>4.1.2.13</t>
  </si>
  <si>
    <t>Vmax: 1820 1/min [Ref-0008], 16.76 1/s [Ref-0009].</t>
  </si>
  <si>
    <t>GapDH</t>
  </si>
  <si>
    <t>D-Glyceraldehyde-3-phosphate:NAD+ oxidoreductase(phosphorylating)</t>
  </si>
  <si>
    <t>[c]: NAD + T3P1 + Pi &lt;=&gt; DPG + H + NADH</t>
  </si>
  <si>
    <t>1.2.1.12</t>
  </si>
  <si>
    <t>Vmax: 0.12 1/s [Ref-0007], 112 1/s [Ref-0010], 70 1/s [Ref-0011], 305 U/mg [Ref-0012].</t>
  </si>
  <si>
    <t>GlcPtsTransport</t>
  </si>
  <si>
    <t>Glucose transport via phosphoenolpyruvate:pyruvate PTS</t>
  </si>
  <si>
    <t>GLC[e] + PEP[c] &lt;=&gt; G6P[c] + PYR[c]</t>
  </si>
  <si>
    <t>2.7.3.9, 2.7.1.69</t>
  </si>
  <si>
    <t>GlnAbcTransport</t>
  </si>
  <si>
    <t>Glutamine transport via ABC system</t>
  </si>
  <si>
    <t>GlnGln[e] + ATP[c] + H2O[c] &lt;=&gt; Pi[c] + H[c] + ADP[c] + GlnGln[c]</t>
  </si>
  <si>
    <t>GluAbcTransport</t>
  </si>
  <si>
    <t>Glutamate transport via ABC system</t>
  </si>
  <si>
    <t>ATP[c] + GluGlu[e] + H2O[c] &lt;=&gt; Pi[c] + H[c] + ADP[c] + GluGlu[c]</t>
  </si>
  <si>
    <t>GlyAbcTransport</t>
  </si>
  <si>
    <t>Glycine transport via ABC system</t>
  </si>
  <si>
    <t>GlyGly[e] + ATP[c] + H2O[c] &lt;=&gt; Pi[c] + H[c] + ADP[c] + GlyGly[c]</t>
  </si>
  <si>
    <t>GnTransport</t>
  </si>
  <si>
    <t>Guanine transport via proton symport</t>
  </si>
  <si>
    <t>GN[e] + H[e] &lt;=&gt; H[c] + GN[c]</t>
  </si>
  <si>
    <t>Gpm</t>
  </si>
  <si>
    <t>2-Phospho-D-glycerate 2,3-phosphomutase</t>
  </si>
  <si>
    <t>[c]: G2P &lt;=&gt; G3P</t>
  </si>
  <si>
    <t>5.4.2.1</t>
  </si>
  <si>
    <t>Vmax: 220 1/s [Ref-0007].</t>
  </si>
  <si>
    <t>GUK_GMP</t>
  </si>
  <si>
    <t>ATP:GMP phosphotransferase</t>
  </si>
  <si>
    <t>[c]: GMP + ATP &lt;=&gt; ADP + GDP</t>
  </si>
  <si>
    <t>2.7.4.8</t>
  </si>
  <si>
    <t>Vmax: Fit to 0.273 1/s, observed 105 U/mg [Ref-0007].</t>
  </si>
  <si>
    <t>H2OTransport</t>
  </si>
  <si>
    <t>Water transport via diffusion</t>
  </si>
  <si>
    <t>H2O[e] &lt;=&gt; H2O[c]</t>
  </si>
  <si>
    <t>HisAbcTransport</t>
  </si>
  <si>
    <t>Histidine transport via ABC system</t>
  </si>
  <si>
    <t>HisHis[e] + ATP[c] + H2O[c] &lt;=&gt; Pi[c] + H[c] + ADP[c] + HisHis[c]</t>
  </si>
  <si>
    <t>HPRT</t>
  </si>
  <si>
    <t>GMP:pyrophosphate phosphoribosyltransferase</t>
  </si>
  <si>
    <t>[c]: PPi + GMP + H &lt;=&gt; GN + PRPP</t>
  </si>
  <si>
    <t>2.4.2.8</t>
  </si>
  <si>
    <t>Vmax: 10.48 1/s [Ref-0007].</t>
  </si>
  <si>
    <t>HTransport</t>
  </si>
  <si>
    <t>Hydrogen transport</t>
  </si>
  <si>
    <t>H[e] &lt;=&gt; H[c]</t>
  </si>
  <si>
    <t>IleAbcTransport</t>
  </si>
  <si>
    <t>Isoleucine transport via ABC system</t>
  </si>
  <si>
    <t>IleIle[e] + ATP[c] + H2O[c] &lt;=&gt; IleIle[c] + Pi[c] + H[c] + ADP[c]</t>
  </si>
  <si>
    <t>LacTransport</t>
  </si>
  <si>
    <t>Lactate reversible transport via proton symport</t>
  </si>
  <si>
    <t>H[c] + LAC[c] &lt;=&gt; LAC[e] + H[e]</t>
  </si>
  <si>
    <t>Ldh</t>
  </si>
  <si>
    <t>(S)-Lactate:NAD+ oxidoreductase</t>
  </si>
  <si>
    <t>[c]: NAD + LAC &lt;=&gt; PYR + H + NADH</t>
  </si>
  <si>
    <t>1.1.1.27</t>
  </si>
  <si>
    <t>Vmax: 220 U/mg [Ref-0007].</t>
  </si>
  <si>
    <t>LeuAbcTransport</t>
  </si>
  <si>
    <t>Leucine transport via ABC system</t>
  </si>
  <si>
    <t>ATP[c] + LeuLeu[e] + H2O[c] &lt;=&gt; Pi[c] + H[c] + ADP[c] + LeuLeu[c]</t>
  </si>
  <si>
    <t>LysAbcTransport</t>
  </si>
  <si>
    <t>Lysine transport via ABC system</t>
  </si>
  <si>
    <t>LysLys[e] + ATP[c] + H2O[c] &lt;=&gt; Pi[c] + LysLys[c] + H[c] + ADP[c]</t>
  </si>
  <si>
    <t>MetAbcTransport</t>
  </si>
  <si>
    <t>Methionine transport via ABC system</t>
  </si>
  <si>
    <t>MetMet[e] + ATP[c] + H2O[c] &lt;=&gt; Pi[c] + H[c] + MetMet[c] + ADP[c]</t>
  </si>
  <si>
    <t>NOX</t>
  </si>
  <si>
    <t>NADH oxidase (H2O-forming)</t>
  </si>
  <si>
    <t>[c]: O2 + (2) H + (2) NADH &lt;=&gt; (2) NAD + (2) H2O</t>
  </si>
  <si>
    <t>1.6.99.3</t>
  </si>
  <si>
    <t>Vmax: 21667.0 1/min [Ref-0007].</t>
  </si>
  <si>
    <t>O2Transport</t>
  </si>
  <si>
    <t>Oxygen transport via diffusion</t>
  </si>
  <si>
    <t>O2[e] &lt;=&gt; O2[c]</t>
  </si>
  <si>
    <t>Pfk_ATP</t>
  </si>
  <si>
    <t>ATP:D-fructose-6-phosphate 1-phosphotransferase</t>
  </si>
  <si>
    <t>[c]: ATP + F6P &lt;=&gt; FDP + H + ADP</t>
  </si>
  <si>
    <t>2.7.1.11</t>
  </si>
  <si>
    <t>Vmax: 167 1/s [Ref-0007].</t>
  </si>
  <si>
    <t>Pfk_GTP</t>
  </si>
  <si>
    <t>GTP:D-fructose-6-phosphate 1-phosphotransferase</t>
  </si>
  <si>
    <t>[c]: F6P + GTP &lt;=&gt; FDP + GDP + H</t>
  </si>
  <si>
    <t>Vmax: 30.6 U/mg [Ref-0007].</t>
  </si>
  <si>
    <t>Pfk_UTP</t>
  </si>
  <si>
    <t>UTP:D-fructose-6-phosphate 1-phosphotransferase</t>
  </si>
  <si>
    <t>[c]: F6P + UTP &lt;=&gt; FDP + H + UDP</t>
  </si>
  <si>
    <t>Vmax: 12 U/mg [Ref-0007].</t>
  </si>
  <si>
    <t>Pgi</t>
  </si>
  <si>
    <t>D-Glucose-6-phosphate ketol-isomerase</t>
  </si>
  <si>
    <t>[c]: G6P &lt;=&gt; F6P</t>
  </si>
  <si>
    <t>5.3.1.9</t>
  </si>
  <si>
    <t>Vmax: 1511 U/mg [Ref-0007].</t>
  </si>
  <si>
    <t>Pgk_ATP</t>
  </si>
  <si>
    <t>ATP:3-phospho-D-glycerate 1-phosphotransferase</t>
  </si>
  <si>
    <t>[c]: ATP + G3P &lt;=&gt; DPG + ADP</t>
  </si>
  <si>
    <t>2.7.2.3</t>
  </si>
  <si>
    <t>Vmax: 1480 U/mg [Ref-0007].</t>
  </si>
  <si>
    <t>Pgk_GTP</t>
  </si>
  <si>
    <t>GTP:3-phospho-D-glycerate 1-phosphotransferase</t>
  </si>
  <si>
    <t>[c]: G3P + GTP &lt;=&gt; DPG + GDP</t>
  </si>
  <si>
    <t>Vmax: 340 U/mg [Ref-0007].</t>
  </si>
  <si>
    <t>PheAbcTransport</t>
  </si>
  <si>
    <t>Phenylalanine transport via ABC system</t>
  </si>
  <si>
    <t>PhePhe[e] + ATP[c] + H2O[c] &lt;=&gt; PhePhe[c] + Pi[c] + H[c] + ADP[c]</t>
  </si>
  <si>
    <t>PiAbcTransport</t>
  </si>
  <si>
    <t>Phosphate transport via ABC system</t>
  </si>
  <si>
    <t>Pi[e] + ATP[c] + H2O[c] &lt;=&gt; (2) Pi[c] + H[c] + ADP[c]</t>
  </si>
  <si>
    <t>3.6.3.27</t>
  </si>
  <si>
    <t>Ppa</t>
  </si>
  <si>
    <t>Pyrophosphate phosphohydrolase</t>
  </si>
  <si>
    <t>[c]: PPi + H2O &lt;=&gt; (2) Pi</t>
  </si>
  <si>
    <t>3.6.1.1</t>
  </si>
  <si>
    <t>Vmax: 3550 1/s [Ref-0007].</t>
  </si>
  <si>
    <t>ProAbcTransport</t>
  </si>
  <si>
    <t>Proline transport via ABC system</t>
  </si>
  <si>
    <t>ProPro[e] + ATP[c] + H2O[c] &lt;=&gt; ProPro[c] + Pi[c] + H[c] + ADP[c]</t>
  </si>
  <si>
    <t>PRPS</t>
  </si>
  <si>
    <t>ATP:D-ribose-5-phosphate pyrophosphotransferase</t>
  </si>
  <si>
    <t>[c]: ATP + R5P &lt;=&gt; AMP + H + PRPP</t>
  </si>
  <si>
    <t>2.7.6.1</t>
  </si>
  <si>
    <t>Pyk_ATP</t>
  </si>
  <si>
    <t>ATP:pyruvate O2-phosphotransferase (R)</t>
  </si>
  <si>
    <t>[c]: H + PEP + ADP &lt;=&gt; PYR + ATP</t>
  </si>
  <si>
    <t>2.7.1.40</t>
  </si>
  <si>
    <t>Vmax: 160 1/s [Ref-0007].</t>
  </si>
  <si>
    <t>Pyk_CTP</t>
  </si>
  <si>
    <t>CTP:pyruvate O2-phosphotransferase (R)</t>
  </si>
  <si>
    <t>[c]: H + PEP + CDP &lt;=&gt; CTP + PYR</t>
  </si>
  <si>
    <t>Vmax: 47 U/mg [Ref-0007].</t>
  </si>
  <si>
    <t>Pyk_GTP</t>
  </si>
  <si>
    <t>GTP:pyruvate O2-phosphotransferase (R)</t>
  </si>
  <si>
    <t>[c]: H + PEP + GDP &lt;=&gt; PYR + GTP</t>
  </si>
  <si>
    <t>Vmax: 200 U/mg [Ref-0007].</t>
  </si>
  <si>
    <t>PykUDP</t>
  </si>
  <si>
    <t>UTP:pyruvate O2-phosphotransferase (R)</t>
  </si>
  <si>
    <t>[c]: UDP + H + PEP &lt;=&gt; UTP + PYR</t>
  </si>
  <si>
    <t>Rpe</t>
  </si>
  <si>
    <t>D-Ribulose-5-phosphate 3-epimerase</t>
  </si>
  <si>
    <t>[c]: RL5P &lt;=&gt; X5P</t>
  </si>
  <si>
    <t>5.1.3.1</t>
  </si>
  <si>
    <t>Vmax: 2 1/s [Ref-0007].</t>
  </si>
  <si>
    <t>RpiA</t>
  </si>
  <si>
    <t>D-Ribose-5-phosphate ketol-isomerase</t>
  </si>
  <si>
    <t>[c]: R5P &lt;=&gt; RL5P</t>
  </si>
  <si>
    <t>5.3.1.6</t>
  </si>
  <si>
    <t>Vmax: 69 1/s [Ref-0007].</t>
  </si>
  <si>
    <t>SerAbcTransport</t>
  </si>
  <si>
    <t>Serine transport via ABC System</t>
  </si>
  <si>
    <t>ATP[c] + SerSer[e] + H2O[c] &lt;=&gt; SerSer[c] + Pi[c] + H[c] + ADP[c]</t>
  </si>
  <si>
    <t>Tal</t>
  </si>
  <si>
    <t>Sedoheptulose-7-phosphate:D-glyceraldehyde-3-phosphate glycerone transferase</t>
  </si>
  <si>
    <t>[c]: T3P1 + S7P &lt;=&gt; E4P + F6P</t>
  </si>
  <si>
    <t>2.2.1.2</t>
  </si>
  <si>
    <t>ThrAbcTransport</t>
  </si>
  <si>
    <t>Threonine transport via ABC system</t>
  </si>
  <si>
    <t>ThrThr[e] + ATP[c] + H2O[c] &lt;=&gt; Pi[c] + H[c] + ADP[c] + ThrThr[c]</t>
  </si>
  <si>
    <t>Tim</t>
  </si>
  <si>
    <t>D-Glyceraldehyde-3-phosphate ketol-isomerase</t>
  </si>
  <si>
    <t>[c]: T3P1 &lt;=&gt; T3P2</t>
  </si>
  <si>
    <t>5.3.1.1</t>
  </si>
  <si>
    <t>Tkl_F6P</t>
  </si>
  <si>
    <t>transketolase</t>
  </si>
  <si>
    <t>[c]: T3P1 + F6P &lt;=&gt; E4P + X5P</t>
  </si>
  <si>
    <t>2.2.1.1</t>
  </si>
  <si>
    <t>Tkl_S7P</t>
  </si>
  <si>
    <t>Sedoheptulose-7-phosphate:D-glyceraldehyde-3-phosphateglycolaldehyde transferase</t>
  </si>
  <si>
    <t>[c]: T3P1 + S7P &lt;=&gt; X5P + R5P</t>
  </si>
  <si>
    <t>TrpAbcTransport</t>
  </si>
  <si>
    <t>Tryptophan transport via ABC system</t>
  </si>
  <si>
    <t>ATP[c] + TrpTrp[e] + H2O[c] &lt;=&gt; TrpTrp[c] + Pi[c] + H[c] + ADP[c]</t>
  </si>
  <si>
    <t>TyrAbcTransport</t>
  </si>
  <si>
    <t>Tyrosine transport via ABC system</t>
  </si>
  <si>
    <t>TyrTyr[e] + ATP[c] + H2O[c] &lt;=&gt; Pi[c] + H[c] + TyrTyr[c] + ADP[c]</t>
  </si>
  <si>
    <t>Uck_CYTD</t>
  </si>
  <si>
    <t>ATP:cytidine 5'-phosphotransferase</t>
  </si>
  <si>
    <t>[c]: ATP + CYTD &lt;=&gt; H + CMP + ADP</t>
  </si>
  <si>
    <t>2.7.1.48</t>
  </si>
  <si>
    <t>Vmax: 6.5 U/mg [Ref-0007].</t>
  </si>
  <si>
    <t>Uck_URI</t>
  </si>
  <si>
    <t>ATP:uridine 5'-phosphotransferase</t>
  </si>
  <si>
    <t>[c]: ATP + URI &lt;=&gt; H + ADP + UMP</t>
  </si>
  <si>
    <t>Vmax: 1.58 U/mg [Ref-0007].</t>
  </si>
  <si>
    <t>UmpK</t>
  </si>
  <si>
    <t>ATP:UMP phosphotransferase</t>
  </si>
  <si>
    <t>[c]: ATP + UMP &lt;=&gt; UDP + ADP</t>
  </si>
  <si>
    <t>2.7.4.22</t>
  </si>
  <si>
    <t>Vmax: 52 U/mg [Ref-0007].</t>
  </si>
  <si>
    <t>UPRT</t>
  </si>
  <si>
    <t>UMP:pyrophosphate phosphoribosyltransferase</t>
  </si>
  <si>
    <t>[c]: PPi + UMP + H &lt;=&gt; URA + PRPP</t>
  </si>
  <si>
    <t>2.4.2.9</t>
  </si>
  <si>
    <t>UraTransport</t>
  </si>
  <si>
    <t>Uracil reversible transport via proton symport</t>
  </si>
  <si>
    <t>URA[e] + H[e] &lt;=&gt; URA[c] + H[c]</t>
  </si>
  <si>
    <t>ValAbcTransport</t>
  </si>
  <si>
    <t>Valine transport via ABC system</t>
  </si>
  <si>
    <t>ATP[c] + ValVal[e] + H2O[c] &lt;=&gt; Pi[c] + H[c] + ValVal[c] + ADP[c]</t>
  </si>
  <si>
    <t>MetabolismProduction</t>
  </si>
  <si>
    <t>Metabolism production</t>
  </si>
  <si>
    <t>Transcription-Adk</t>
  </si>
  <si>
    <t>Transcription (Adenylate kinase)</t>
  </si>
  <si>
    <t>[c]: (181) ATP + (151) CTP + (145) GTP + (171) UTP + (1) H &lt;=&gt; Adk-Rna + (648) PPi</t>
  </si>
  <si>
    <t>2.7.7.6</t>
  </si>
  <si>
    <t>Km was estimated as the average NTP concentration (1 mM).
Vmax was estimated from the average RNA synthesis rate, estimated Km, and the average concentration of RNA polymerase.
First, note that the average synthesis rate is related to the sum of the average turnover and dilution rates:
v = Vmax * ATP / (Km + ATP) * CTP / (Km + CTP) * GTP / (Km + GTP) * UTP / (Km + UTP) * rna-polymase = (ln(2) / free-half-life + ln(2) / cell-cycle-length) * free-rna + (ln(2) / complex-half-life + ln(2) / cell-cycle-length) * complex-rna
Rearranging yields:
Vmax = ln(2) * ((1 / free-half-life + 1 / cell-cycle-length) * free-rna + (1 / complex-half-life + 1 / cell-cycle-length) * complex-rna) / rna-polymerase * 2^4</t>
  </si>
  <si>
    <t>Transcription-Apt</t>
  </si>
  <si>
    <t>Transcription (Adenine phosphoribosyltransferase )</t>
  </si>
  <si>
    <t>[c]: (122) ATP + (84) CTP + (99) GTP + (121) UTP + (1) H &lt;=&gt; Apt-Rna + (426) PPi</t>
  </si>
  <si>
    <t>Transcription-Cmk</t>
  </si>
  <si>
    <t>Transcription (Cytidylate kinase)</t>
  </si>
  <si>
    <t>[c]: (190) ATP + (142) CTP + (151) GTP + (171) UTP + (1) H &lt;=&gt; Cmk-Rna + (654) PPi</t>
  </si>
  <si>
    <t>Transcription-Eno</t>
  </si>
  <si>
    <t>Transcription (Enolase)</t>
  </si>
  <si>
    <t>[c]: (426) ATP + (282) CTP + (306) GTP + (357) UTP + (1) H &lt;=&gt; Eno-Rna + (1371) PPi</t>
  </si>
  <si>
    <t>Transcription-Fba</t>
  </si>
  <si>
    <t>Transcription (Fructose-biphosphate aldolase)</t>
  </si>
  <si>
    <t>[c]: (268) ATP + (176) CTP + (204) GTP + (219) UTP + (1) H &lt;=&gt; Fba-Rna + (867) PPi</t>
  </si>
  <si>
    <t>Transcription-Gap</t>
  </si>
  <si>
    <t>Transcription (Glyceraldehyde-3-phosphate-dehydrogenase)</t>
  </si>
  <si>
    <t>[c]: (295) ATP + (230) CTP + (221) GTP + (268) UTP + (1) H &lt;=&gt; Gap-Rna + (1014) PPi</t>
  </si>
  <si>
    <t>Transcription-Gk</t>
  </si>
  <si>
    <t>Transcription (Guanylate kinase)</t>
  </si>
  <si>
    <t>[c]: (190) ATP + (97) CTP + (125) GTP + (158) UTP + (1) H &lt;=&gt; Gk-Rna + (570) PPi</t>
  </si>
  <si>
    <t>Transcription-Hpt</t>
  </si>
  <si>
    <t>Transcription (Hypoxanthine-guanine phosphoribosyltransferase)</t>
  </si>
  <si>
    <t>[c]: (164) ATP + (101) CTP + (129) GTP + (176) UTP + (1) H &lt;=&gt; Hpt-Rna + (570) PPi</t>
  </si>
  <si>
    <t>Transcription-LacA</t>
  </si>
  <si>
    <t>Transcription (Probable ribose-5-phosphate isomerase B )</t>
  </si>
  <si>
    <t>[c]: (135) ATP + (85) CTP + (109) GTP + (130) UTP + (1) H &lt;=&gt; LacA-Rna + (459) PPi</t>
  </si>
  <si>
    <t>Transcription-Ldh</t>
  </si>
  <si>
    <t>Transcription (L-lactate dehydrogenase)</t>
  </si>
  <si>
    <t>[c]: (293) ATP + (180) CTP + (218) GTP + (248) UTP + (1) H &lt;=&gt; Ldh-Rna + (939) PPi</t>
  </si>
  <si>
    <t>Transcription-Lon</t>
  </si>
  <si>
    <t>Transcription (ATP-dependent protease La)</t>
  </si>
  <si>
    <t>[c]: (783) ATP + (466) CTP + (527) GTP + (612) UTP + (1) H &lt;=&gt; Lon-Rna + (2388) PPi</t>
  </si>
  <si>
    <t>Transcription-Nox</t>
  </si>
  <si>
    <t>Transcription (Probable NADH oxidase)</t>
  </si>
  <si>
    <t>[c]: (422) ATP + (273) CTP + (336) GTP + (409) UTP + (1) H &lt;=&gt; Nox-Rna + (1440) PPi</t>
  </si>
  <si>
    <t>Transcription-PeptAbcTransporter-A1</t>
  </si>
  <si>
    <t>Transcription (Oligopeptide transport ATP-binding protein oppF)</t>
  </si>
  <si>
    <t>[c]: (818) ATP + (529) CTP + (542) GTP + (667) UTP + (1) H &lt;=&gt; PeptAbcTransporter-A1-Rna + (2556) PPi</t>
  </si>
  <si>
    <t>Transcription-PeptAbcTransporter-A2</t>
  </si>
  <si>
    <t>Transcription (Oligopeptide transport ATP-binding protein oppD)</t>
  </si>
  <si>
    <t>[c]: (392) ATP + (297) CTP + (271) GTP + (312) UTP + (1) H &lt;=&gt; PeptAbcTransporter-A2-Rna + (1272) PPi</t>
  </si>
  <si>
    <t>Transcription-PeptAbcTransporter-T1</t>
  </si>
  <si>
    <t>Transcription (Oligopeptide transport system permease protein oppC)</t>
  </si>
  <si>
    <t>[c]: (301) ATP + (245) CTP + (249) GTP + (336) UTP + (1) H &lt;=&gt; PeptAbcTransporter-T1-Rna + (1131) PPi</t>
  </si>
  <si>
    <t>Transcription-PeptAbcTransporter-T2</t>
  </si>
  <si>
    <t>Transcription (Oligopeptide transport system permease protein oppB)</t>
  </si>
  <si>
    <t>[c]: (293) ATP + (242) CTP + (246) GTP + (434) UTP + (1) H &lt;=&gt; PeptAbcTransporter-T2-Rna + (1215) PPi</t>
  </si>
  <si>
    <t>Transcription-Pfk</t>
  </si>
  <si>
    <t>Transcription (6-phosphofructokinase /Phosphohexokinase)</t>
  </si>
  <si>
    <t>[c]: (282) ATP + (196) CTP + (225) GTP + (284) UTP + (1) H &lt;=&gt; Pfk-Rna + (987) PPi</t>
  </si>
  <si>
    <t>Transcription-PgiB</t>
  </si>
  <si>
    <t>Transcription (Glucose-6-phosphate isomerase )</t>
  </si>
  <si>
    <t>[c]: (406) ATP + (259) CTP + (253) GTP + (375) UTP + (1) H &lt;=&gt; PgiB-Rna + (1293) PPi</t>
  </si>
  <si>
    <t>Transcription-Pgk</t>
  </si>
  <si>
    <t>Transcription (Phosphoglycerate kinase)</t>
  </si>
  <si>
    <t>[c]: (351) ATP + (258) CTP + (296) GTP + (325) UTP + (1) H &lt;=&gt; Pgk-Rna + (1230) PPi</t>
  </si>
  <si>
    <t>Transcription-Pgm</t>
  </si>
  <si>
    <t>Transcription (2,3-bisphosphoglycerate-independent phosphoglycerate mutase)</t>
  </si>
  <si>
    <t>[c]: (439) ATP + (321) CTP + (353) GTP + (414) UTP + (1) H &lt;=&gt; Pgm-Rna + (1527) PPi</t>
  </si>
  <si>
    <t>Transcription-PiAbcTransporter-A</t>
  </si>
  <si>
    <t>Transcription (Phosphate import ATP-binding protein pstB)</t>
  </si>
  <si>
    <t>[c]: (347) ATP + (192) CTP + (189) GTP + (262) UTP + (1) H &lt;=&gt; PiAbcTransporter-A-Rna + (990) PPi</t>
  </si>
  <si>
    <t>Transcription-PiAbcTransporter-B</t>
  </si>
  <si>
    <t>Transcription (Phosphate-binding protein pstS)</t>
  </si>
  <si>
    <t>[c]: (364) ATP + (223) CTP + (226) GTP + (306) UTP + (1) H &lt;=&gt; PiAbcTransporter-B-Rna + (1119) PPi</t>
  </si>
  <si>
    <t>Transcription-PiAbcTransporter-T</t>
  </si>
  <si>
    <t>Transcription (Phosphate transport system permease protein pstA homolog)</t>
  </si>
  <si>
    <t>[c]: (506) ATP + (362) CTP + (397) GTP + (691) UTP + (1) H &lt;=&gt; PiAbcTransporter-T-Rna + (1956) PPi</t>
  </si>
  <si>
    <t>Transcription-Ppa</t>
  </si>
  <si>
    <t>Transcription (Inorganic pyrophosphatase )</t>
  </si>
  <si>
    <t>[c]: (187) ATP + (89) CTP + (117) GTP + (162) UTP + (1) H &lt;=&gt; Ppa-Rna + (555) PPi</t>
  </si>
  <si>
    <t>Transcription-Prs</t>
  </si>
  <si>
    <t>Transcription (Ribose-phosphate pyrophosphokinase )</t>
  </si>
  <si>
    <t>[c]: (354) ATP + (252) CTP + (252) GTP + (309) UTP + (1) H &lt;=&gt; Prs-Rna + (1167) PPi</t>
  </si>
  <si>
    <t>Transcription-Pts</t>
  </si>
  <si>
    <t>Transcription (PTS EIIABC (glucose))</t>
  </si>
  <si>
    <t>[c]: (797) ATP + (549) CTP + (615) GTP + (862) UTP + (1) H &lt;=&gt; Pts-Rna + (2823) PPi</t>
  </si>
  <si>
    <t>Transcription-Pyk</t>
  </si>
  <si>
    <t>Transcription (Pyruvate kinase)</t>
  </si>
  <si>
    <t>[c]: (479) ATP + (335) CTP + (319) GTP + (394) UTP + (1) H &lt;=&gt; Pyk-Rna + (1527) PPi</t>
  </si>
  <si>
    <t>Transcription-PyrH</t>
  </si>
  <si>
    <t>Transcription (Uridylate kinase )</t>
  </si>
  <si>
    <t>[c]: (228) ATP + (150) CTP + (156) GTP + (195) UTP + (1) H &lt;=&gt; PyrH-Rna + (729) PPi</t>
  </si>
  <si>
    <t>Transcription-Ribosome-5S</t>
  </si>
  <si>
    <t>Transcription (5S ribosomal rRNA)</t>
  </si>
  <si>
    <t>[c]: (29) ATP + (25) CTP + (29) GTP + (25) UTP + (1) H &lt;=&gt; Ribosome-5S-Rna + (108) PPi</t>
  </si>
  <si>
    <t>Transcription-Ribosome-16S</t>
  </si>
  <si>
    <t>Transcription (16S ribosomal rRNA)</t>
  </si>
  <si>
    <t>[c]: (451) ATP + (293) CTP + (415) GTP + (392) UTP + (1) H &lt;=&gt; Ribosome-16S-Rna + (1551) PPi</t>
  </si>
  <si>
    <t>Transcription-Ribosome-23S</t>
  </si>
  <si>
    <t>Transcription (23S ribosomal rRNA)</t>
  </si>
  <si>
    <t>[c]: (865) ATP + (516) CTP + (806) GTP + (718) UTP + (1) H &lt;=&gt; Ribosome-23S-Rna + (2905) PPi</t>
  </si>
  <si>
    <t>Transcription-Ribosome-S2</t>
  </si>
  <si>
    <t>Transcription (30S ribosomal protein S2)</t>
  </si>
  <si>
    <t>[c]: (297) ATP + (190) CTP + (170) GTP + (228) UTP + (1) H &lt;=&gt; Ribosome-S2-Rna + (885) PPi</t>
  </si>
  <si>
    <t>Transcription-Ribosome-S3</t>
  </si>
  <si>
    <t>Transcription (30S ribosomal protein S3)</t>
  </si>
  <si>
    <t>[c]: (253) ATP + (204) CTP + (183) GTP + (182) UTP + (1) H &lt;=&gt; Ribosome-S3-Rna + (822) PPi</t>
  </si>
  <si>
    <t>Transcription-Ribosome-S4</t>
  </si>
  <si>
    <t>Transcription (30S ribosomal protein S4)</t>
  </si>
  <si>
    <t>[c]: (179) ATP + (133) CTP + (148) GTP + (158) UTP + (1) H &lt;=&gt; Ribosome-S4-Rna + (618) PPi</t>
  </si>
  <si>
    <t>Transcription-Ribosome-S5</t>
  </si>
  <si>
    <t>Transcription (30S ribosomal protein S5)</t>
  </si>
  <si>
    <t>[c]: (204) ATP + (166) CTP + (152) GTP + (138) UTP + (1) H &lt;=&gt; Ribosome-S5-Rna + (660) PPi</t>
  </si>
  <si>
    <t>Transcription-Ribosome-S6</t>
  </si>
  <si>
    <t>Transcription (30S ribosomal protein S6)</t>
  </si>
  <si>
    <t>[c]: (235) ATP + (152) CTP + (126) GTP + (135) UTP + (1) H &lt;=&gt; Ribosome-S6-Rna + (648) PPi</t>
  </si>
  <si>
    <t>Transcription-Ribosome-S7</t>
  </si>
  <si>
    <t>Transcription (30S ribosomal protein S7)</t>
  </si>
  <si>
    <t>[c]: (143) ATP + (104) CTP + (110) GTP + (111) UTP + (1) H &lt;=&gt; Ribosome-S7-Rna + (468) PPi</t>
  </si>
  <si>
    <t>Transcription-Ribosome-S8</t>
  </si>
  <si>
    <t>Transcription (30S ribosomal protein S8)</t>
  </si>
  <si>
    <t>[c]: (131) ATP + (92) CTP + (96) GTP + (110) UTP + (1) H &lt;=&gt; Ribosome-S8-Rna + (429) PPi</t>
  </si>
  <si>
    <t>Transcription-Ribosome-S9</t>
  </si>
  <si>
    <t>Transcription (30S ribosomal protein S9)</t>
  </si>
  <si>
    <t>[c]: (126) ATP + (79) CTP + (84) GTP + (110) UTP + (1) H &lt;=&gt; Ribosome-S9-Rna + (399) PPi</t>
  </si>
  <si>
    <t>Transcription-Ribosome-S10</t>
  </si>
  <si>
    <t>Transcription (30S ribosomal protein S10- NusE termination antitermination factor)</t>
  </si>
  <si>
    <t>[c]: (108) ATP + (70) CTP + (71) GTP + (78) UTP + (1) H &lt;=&gt; Ribosome-S10-Rna + (327) PPi</t>
  </si>
  <si>
    <t>Transcription-Ribosome-S11</t>
  </si>
  <si>
    <t>Transcription (30S ribosomal protein S11)</t>
  </si>
  <si>
    <t>[c]: (109) ATP + (87) CTP + (92) GTP + (78) UTP + (1) H &lt;=&gt; Ribosome-S11-Rna + (366) PPi</t>
  </si>
  <si>
    <t>Transcription-Ribosome-S12</t>
  </si>
  <si>
    <t>Transcription (30S ribosomal protein S12)</t>
  </si>
  <si>
    <t>[c]: (134) ATP + (98) CTP + (89) GTP + (99) UTP + (1) H &lt;=&gt; Ribosome-S12-Rna + (420) PPi</t>
  </si>
  <si>
    <t>Transcription-Ribosome-S13</t>
  </si>
  <si>
    <t>Transcription (30S ribosomal protein S13)</t>
  </si>
  <si>
    <t>[c]: (116) ATP + (83) CTP + (91) GTP + (85) UTP + (1) H &lt;=&gt; Ribosome-S13-Rna + (375) PPi</t>
  </si>
  <si>
    <t>Transcription-Ribosome-S14</t>
  </si>
  <si>
    <t>Transcription (30S ribosomal protein S14 type Z)</t>
  </si>
  <si>
    <t>[c]: (54) ATP + (44) CTP + (43) GTP + (45) UTP + (1) H &lt;=&gt; Ribosome-S14-Rna + (186) PPi</t>
  </si>
  <si>
    <t>Transcription-Ribosome-S15</t>
  </si>
  <si>
    <t>Transcription (30S ribosomal protein S15)</t>
  </si>
  <si>
    <t>[c]: (91) ATP + (54) CTP + (52) GTP + (64) UTP + (1) H &lt;=&gt; Ribosome-S15-Rna + (261) PPi</t>
  </si>
  <si>
    <t>Transcription-Ribosome-S16</t>
  </si>
  <si>
    <t>Transcription (30S ribosomal protein S16)</t>
  </si>
  <si>
    <t>[c]: (89) ATP + (46) CTP + (61) GTP + (71) UTP + (1) H &lt;=&gt; Ribosome-S16-Rna + (267) PPi</t>
  </si>
  <si>
    <t>Transcription-Ribosome-S17</t>
  </si>
  <si>
    <t>Transcription (30S ribosomal protein S17)</t>
  </si>
  <si>
    <t>[c]: (89) ATP + (54) CTP + (62) GTP + (53) UTP + (1) H &lt;=&gt; Ribosome-S17-Rna + (258) PPi</t>
  </si>
  <si>
    <t>Transcription-Ribosome-S18</t>
  </si>
  <si>
    <t>Transcription (30S ribosomal protein S18)</t>
  </si>
  <si>
    <t>[c]: (105) ATP + (62) CTP + (62) GTP + (86) UTP + (1) H &lt;=&gt; Ribosome-S18-Rna + (315) PPi</t>
  </si>
  <si>
    <t>Transcription-Ribosome-S19</t>
  </si>
  <si>
    <t>Transcription (30S ribosomal protein S19)</t>
  </si>
  <si>
    <t>[c]: (82) ATP + (65) CTP + (52) GTP + (65) UTP + (1) H &lt;=&gt; Ribosome-S19-Rna + (264) PPi</t>
  </si>
  <si>
    <t>Transcription-Ribosome-S20</t>
  </si>
  <si>
    <t>Transcription (30S ribosomal protein S20)</t>
  </si>
  <si>
    <t>[c]: (106) ATP + (47) CTP + (45) GTP + (66) UTP + (1) H &lt;=&gt; Ribosome-S20-Rna + (264) PPi</t>
  </si>
  <si>
    <t>Transcription-Ribosome-S21</t>
  </si>
  <si>
    <t>Transcription (30S ribosomal protein S21)</t>
  </si>
  <si>
    <t>[c]: (64) ATP + (31) CTP + (43) GTP + (45) UTP + (1) H &lt;=&gt; Ribosome-S21-Rna + (183) PPi</t>
  </si>
  <si>
    <t>Transcription-Ribosome-L1</t>
  </si>
  <si>
    <t>Transcription (50S ribosomal protein L1)</t>
  </si>
  <si>
    <t>[c]: (208) ATP + (152) CTP + (149) GTP + (172) UTP + (1) H &lt;=&gt; Ribosome-L1-Rna + (681) PPi</t>
  </si>
  <si>
    <t>Transcription-Ribosome-L2</t>
  </si>
  <si>
    <t>Transcription (50S ribosomal protein L2)</t>
  </si>
  <si>
    <t>[c]: (250) ATP + (205) CTP + (207) GTP + (202) UTP + (1) H &lt;=&gt; Ribosome-L2-Rna + (864) PPi</t>
  </si>
  <si>
    <t>Transcription-Ribosome-L3</t>
  </si>
  <si>
    <t>Transcription (50S ribosomal protein L3)</t>
  </si>
  <si>
    <t>[c]: (287) ATP + (165) CTP + (217) GTP + (195) UTP + (1) H &lt;=&gt; Ribosome-L3-Rna + (864) PPi</t>
  </si>
  <si>
    <t>Transcription-Ribosome-L4</t>
  </si>
  <si>
    <t>Transcription (50S ribosomal protein L4)</t>
  </si>
  <si>
    <t>[c]: (215) ATP + (139) CTP + (133) GTP + (152) UTP + (1) H &lt;=&gt; Ribosome-L4-Rna + (639) PPi</t>
  </si>
  <si>
    <t>Transcription-Ribosome-L5</t>
  </si>
  <si>
    <t>Transcription (50S ribosomal protein L5)</t>
  </si>
  <si>
    <t>[c]: (158) ATP + (116) CTP + (121) GTP + (148) UTP + (1) H &lt;=&gt; Ribosome-L5-Rna + (543) PPi</t>
  </si>
  <si>
    <t>Transcription-Ribosome-L6</t>
  </si>
  <si>
    <t>Transcription (50S ribosomal protein L6)</t>
  </si>
  <si>
    <t>[c]: (179) ATP + (117) CTP + (131) GTP + (128) UTP + (1) H &lt;=&gt; Ribosome-L6-Rna + (555) PPi</t>
  </si>
  <si>
    <t>Transcription-Ribosome-L7-12</t>
  </si>
  <si>
    <t>Transcription (50S ribosomal protein L7/L12)</t>
  </si>
  <si>
    <t>[c]: (126) ATP + (56) CTP + (89) GTP + (98) UTP + (1) H &lt;=&gt; Ribosome-L7-12-Rna + (369) PPi</t>
  </si>
  <si>
    <t>Transcription-Ribosome-L9</t>
  </si>
  <si>
    <t>Transcription (50S ribosomal protein L9)</t>
  </si>
  <si>
    <t>[c]: (159) ATP + (81) CTP + (94) GTP + (116) UTP + (1) H &lt;=&gt; Ribosome-L9-Rna + (450) PPi</t>
  </si>
  <si>
    <t>Transcription-Ribosome-L10</t>
  </si>
  <si>
    <t>Transcription (50S ribosomal protein L10)</t>
  </si>
  <si>
    <t>[c]: (151) ATP + (77) CTP + (118) GTP + (140) UTP + (1) H &lt;=&gt; Ribosome-L10-Rna + (486) PPi</t>
  </si>
  <si>
    <t>Transcription-Ribosome-L11</t>
  </si>
  <si>
    <t>Transcription (50S ribosomal protein L11)</t>
  </si>
  <si>
    <t>[c]: (145) ATP + (87) CTP + (96) GTP + (86) UTP + (1) H &lt;=&gt; Ribosome-L11-Rna + (414) PPi</t>
  </si>
  <si>
    <t>Transcription-Ribosome-L13</t>
  </si>
  <si>
    <t>Transcription (50S ribosomal protein L13)</t>
  </si>
  <si>
    <t>[c]: (150) ATP + (84) CTP + (96) GTP + (111) UTP + (1) H &lt;=&gt; Ribosome-L13-Rna + (441) PPi</t>
  </si>
  <si>
    <t>Transcription-Ribosome-L14</t>
  </si>
  <si>
    <t>Transcription (50S ribosomal protein L14)</t>
  </si>
  <si>
    <t>[c]: (108) ATP + (66) CTP + (103) GTP + (92) UTP + (1) H &lt;=&gt; Ribosome-L14-Rna + (369) PPi</t>
  </si>
  <si>
    <t>Transcription-Ribosome-L15</t>
  </si>
  <si>
    <t>Transcription (50S ribosomal protein L15)</t>
  </si>
  <si>
    <t>[c]: (152) ATP + (96) CTP + (111) GTP + (97) UTP + (1) H &lt;=&gt; Ribosome-L15-Rna + (456) PPi</t>
  </si>
  <si>
    <t>Transcription-Ribosome-L16</t>
  </si>
  <si>
    <t>Transcription (50S ribosomal protein L16)</t>
  </si>
  <si>
    <t>[c]: (130) ATP + (87) CTP + (109) GTP + (94) UTP + (1) H &lt;=&gt; Ribosome-L16-Rna + (420) PPi</t>
  </si>
  <si>
    <t>Transcription-Ribosome-L17</t>
  </si>
  <si>
    <t>Transcription (50S ribosomal protein L17)</t>
  </si>
  <si>
    <t>[c]: (130) ATP + (75) CTP + (76) GTP + (94) UTP + (1) H &lt;=&gt; Ribosome-L17-Rna + (375) PPi</t>
  </si>
  <si>
    <t>Transcription-Ribosome-L18</t>
  </si>
  <si>
    <t>Transcription (50S ribosomal protein L18)</t>
  </si>
  <si>
    <t>[c]: (109) ATP + (76) CTP + (83) GTP + (83) UTP + (1) H &lt;=&gt; Ribosome-L18-Rna + (351) PPi</t>
  </si>
  <si>
    <t>Transcription-Ribosome-L19</t>
  </si>
  <si>
    <t>Transcription (50S ribosomal protein L19)</t>
  </si>
  <si>
    <t>[c]: (139) ATP + (58) CTP + (73) GTP + (90) UTP + (1) H &lt;=&gt; Ribosome-L19-Rna + (360) PPi</t>
  </si>
  <si>
    <t>Transcription-Ribosome-L20</t>
  </si>
  <si>
    <t>Transcription (50S ribosomal protein L20)</t>
  </si>
  <si>
    <t>[c]: (124) ATP + (81) CTP + (90) GTP + (89) UTP + (1) H &lt;=&gt; Ribosome-L20-Rna + (384) PPi</t>
  </si>
  <si>
    <t>Transcription-Ribosome-L21</t>
  </si>
  <si>
    <t>Transcription (50S ribosomal protein L21)</t>
  </si>
  <si>
    <t>[c]: (105) ATP + (52) CTP + (65) GTP + (81) UTP + (1) H &lt;=&gt; Ribosome-L21-Rna + (303) PPi</t>
  </si>
  <si>
    <t>Transcription-Ribosome-L22</t>
  </si>
  <si>
    <t>Transcription (50S ribosomal protein L22)</t>
  </si>
  <si>
    <t>[c]: (189) ATP + (134) CTP + (115) GTP + (117) UTP + (1) H &lt;=&gt; Ribosome-L22-Rna + (555) PPi</t>
  </si>
  <si>
    <t>Transcription-Ribosome-L23</t>
  </si>
  <si>
    <t>Transcription (50S ribosomal protein L23)</t>
  </si>
  <si>
    <t>[c]: (283) ATP + (145) CTP + (148) GTP + (138) UTP + (1) H &lt;=&gt; Ribosome-L23-Rna + (714) PPi</t>
  </si>
  <si>
    <t>Transcription-Ribosome-L24</t>
  </si>
  <si>
    <t>Transcription (50S ribosomal protein L24)</t>
  </si>
  <si>
    <t>[c]: (133) ATP + (68) CTP + (70) GTP + (65) UTP + (1) H &lt;=&gt; Ribosome-L24-Rna + (336) PPi</t>
  </si>
  <si>
    <t>Transcription-Ribosome-L27</t>
  </si>
  <si>
    <t>Transcription (50S ribosomal protein L27)</t>
  </si>
  <si>
    <t>[c]: (94) ATP + (60) CTP + (74) GTP + (87) UTP + (1) H &lt;=&gt; Ribosome-L27-Rna + (315) PPi</t>
  </si>
  <si>
    <t>Transcription-Ribosome-L28</t>
  </si>
  <si>
    <t>Transcription (50S ribosomal protein L28)</t>
  </si>
  <si>
    <t>[c]: (68) ATP + (53) CTP + (35) GTP + (42) UTP + (1) H &lt;=&gt; Ribosome-L28-Rna + (198) PPi</t>
  </si>
  <si>
    <t>Transcription-Ribosome-L29</t>
  </si>
  <si>
    <t>Transcription (50S ribosomal protein L29)</t>
  </si>
  <si>
    <t>[c]: (126) ATP + (67) CTP + (76) GTP + (67) UTP + (1) H &lt;=&gt; Ribosome-L29-Rna + (336) PPi</t>
  </si>
  <si>
    <t>Transcription-Ribosome-L31</t>
  </si>
  <si>
    <t>Transcription (50S ribosomal protein L31)</t>
  </si>
  <si>
    <t>[c]: (110) ATP + (57) CTP + (50) GTP + (77) UTP + (1) H &lt;=&gt; Ribosome-L31-Rna + (294) PPi</t>
  </si>
  <si>
    <t>Transcription-Ribosome-L32</t>
  </si>
  <si>
    <t>Transcription (50S ribosomal protein L32)</t>
  </si>
  <si>
    <t>[c]: (59) ATP + (37) CTP + (41) GTP + (37) UTP + (1) H &lt;=&gt; Ribosome-L32-Rna + (174) PPi</t>
  </si>
  <si>
    <t>Transcription-Ribosome-L33-1</t>
  </si>
  <si>
    <t>Transcription (50S ribosomal protein L33 1)</t>
  </si>
  <si>
    <t>[c]: (62) ATP + (27) CTP + (34) GTP + (39) UTP + (1) H &lt;=&gt; Ribosome-L33-1-Rna + (162) PPi</t>
  </si>
  <si>
    <t>Transcription-Ribosome-L33-2</t>
  </si>
  <si>
    <t>Transcription (50S ribosomal protein L33 type 2)</t>
  </si>
  <si>
    <t>[c]: (47) ATP + (27) CTP + (27) GTP + (46) UTP + (1) H &lt;=&gt; Ribosome-L33-2-Rna + (147) PPi</t>
  </si>
  <si>
    <t>Transcription-Ribosome-L34</t>
  </si>
  <si>
    <t>Transcription (50S ribosomal protein L34)</t>
  </si>
  <si>
    <t>[c]: (54) ATP + (35) CTP + (28) GTP + (30) UTP + (1) H &lt;=&gt; Ribosome-L34-Rna + (147) PPi</t>
  </si>
  <si>
    <t>Transcription-Ribosome-L35</t>
  </si>
  <si>
    <t>Transcription (50S ribosomal protein L35)</t>
  </si>
  <si>
    <t>[c]: (65) ATP + (40) CTP + (36) GTP + (39) UTP + (1) H &lt;=&gt; Ribosome-L35-Rna + (180) PPi</t>
  </si>
  <si>
    <t>Transcription-Ribosome-L36</t>
  </si>
  <si>
    <t>Transcription (50S ribosomal protein L36)</t>
  </si>
  <si>
    <t>[c]: (48) ATP + (21) CTP + (22) GTP + (23) UTP + (1) H &lt;=&gt; Ribosome-L36-Rna + (114) PPi</t>
  </si>
  <si>
    <t>Transcription-RnaPolymerase-Alpha</t>
  </si>
  <si>
    <t>Transcription (DNA-directed RNA polymerase subunit alpha)</t>
  </si>
  <si>
    <t>[c]: (289) ATP + (187) CTP + (240) GTP + (268) UTP + (1) H &lt;=&gt; RnaPolymerase-Alpha-Rna + (984) PPi</t>
  </si>
  <si>
    <t>Transcription-RnaPolymerase-Beta</t>
  </si>
  <si>
    <t>Transcription (DNA-directed RNA polymerase subunit beta)</t>
  </si>
  <si>
    <t>[c]: (1250) ATP + (904) CTP + (925) GTP + (1097) UTP + (1) H &lt;=&gt; RnaPolymerase-Beta-Rna + (4176) PPi</t>
  </si>
  <si>
    <t>Transcription-RnaPolymerase-Beta-prime</t>
  </si>
  <si>
    <t>Transcription (DNA-directed RNA polymerase subunit beta')</t>
  </si>
  <si>
    <t>[c]: (1090) ATP + (825) CTP + (970) GTP + (988) UTP + (1) H &lt;=&gt; RnaPolymerase-Beta-prime-Rna + (3873) PPi</t>
  </si>
  <si>
    <t>Transcription-RnaPolymerase-Delta</t>
  </si>
  <si>
    <t>Transcription (DNA-directed RNA polymerase delta subunit)</t>
  </si>
  <si>
    <t>[c]: (149) ATP + (77) CTP + (102) GTP + (113) UTP + (1) H &lt;=&gt; RnaPolymerase-Delta-Rna + (441) PPi</t>
  </si>
  <si>
    <t>Transcription-Oligoribonuclease</t>
  </si>
  <si>
    <t>Transcription (Oligoribonuclease)</t>
  </si>
  <si>
    <t>[c]: (299) ATP + (209) CTP + (209) GTP + (258) UTP + (1) H &lt;=&gt; Oligoribonuclease-Rna + (975) PPi</t>
  </si>
  <si>
    <t>Transcription-Rpe</t>
  </si>
  <si>
    <t>Transcription (Probable ribulose-phosphate 3-epimerase)</t>
  </si>
  <si>
    <t>[c]: (198) ATP + (140) CTP + (125) GTP + (185) UTP + (1) H &lt;=&gt; Rpe-Rna + (648) PPi</t>
  </si>
  <si>
    <t>Transcription-Tim</t>
  </si>
  <si>
    <t>Transcription (Triosephosphate isomerase )</t>
  </si>
  <si>
    <t>[c]: (235) ATP + (153) CTP + (152) GTP + (195) UTP + (1) H &lt;=&gt; Tim-Rna + (735) PPi</t>
  </si>
  <si>
    <t>Transcription-TklB</t>
  </si>
  <si>
    <t>Transcription (Transketolase )</t>
  </si>
  <si>
    <t>[c]: (568) ATP + (439) CTP + (438) GTP + (502) UTP + (1) H &lt;=&gt; TklB-Rna + (1947) PPi</t>
  </si>
  <si>
    <t>Transcription-Udk</t>
  </si>
  <si>
    <t>Transcription (Uridine kinase)</t>
  </si>
  <si>
    <t>[c]: (205) ATP + (119) CTP + (148) GTP + (170) UTP + (1) H &lt;=&gt; Udk-Rna + (642) PPi</t>
  </si>
  <si>
    <t>Transcription-Upp</t>
  </si>
  <si>
    <t>Transcription (Uracil phosphoribosyltransferase )</t>
  </si>
  <si>
    <t>[c]: (194) ATP + (134) CTP + (130) GTP + (163) UTP + (1) H &lt;=&gt; Upp-Rna + (621) PPi</t>
  </si>
  <si>
    <t>Translation-Adk</t>
  </si>
  <si>
    <t>Translation (Adenylate kinase)</t>
  </si>
  <si>
    <t>[c]: (12) ALA + (7) ARG + (9) ASP + (11) ASN + (4) CYS + (21) GLN + (10) GLU + (12) GLY + (8) HIS + (7) ILE + (32) LEU + (12) LYS + (4) MET + (10) PHE + (9) PRO + (8) SER + (16) THR + (1) TRP + (5) TYR + (17) VAL + (433) GTP + (219) H2O ==&gt; Adk-Protein + (433) GDP + (433) Pi + (433) H</t>
  </si>
  <si>
    <t>2.3.2.12</t>
  </si>
  <si>
    <t>Kms were estimated as the average amino acid concentration (0.5 mM) and average mRNA concentration.
Vmax was estimated from the average protein synthesis rate, estimated Kms, and the average concentration of the ribosome, accounting for proteins in complexes.
First, note that the average synthesis rate is related to the sum of the average turnover and dilution rates:
v = Vmax * {Ala / (Km + Ala) *  ... } * rna / (Km2 + rna) * ribosome = ln(2) * ((1 / cell-cycle-length + 1 / free-half-life) * free-protein + (1 / cell-cycle-length + 1 / half-life-in-complex) * protein-in-complex)
Rearranging yields:
Vmax = ln(2) * ((1 / cell-cycle-length + 1 / free-half-life) * free-protein + (1 / cell-cycle-length + 1 / half-life-in-complex) * protein-in-complex) / ribosome * 2^21</t>
  </si>
  <si>
    <t>Translation-Apt</t>
  </si>
  <si>
    <t>Translation (Adenine phosphoribosyltransferase )</t>
  </si>
  <si>
    <t>[c]: (14) ALA + (7) ARG + (6) ASP + (3) ASN + (4) CYS + (7) GLN + (10) GLU + (9) GLY + (3) HIS + (9) ILE + (21) LEU + (11) LYS + (2) MET + (6) PHE + (4) PRO + (4) SER + (6) THR + (0) TRP + (4) TYR + (11) VAL + (285) GTP + (145) H2O ==&gt; Apt-Protein + (285) GDP + (285) Pi + (285) H</t>
  </si>
  <si>
    <t>Translation-Cmk</t>
  </si>
  <si>
    <t>Translation (Cytidylate kinase)</t>
  </si>
  <si>
    <t>[c]: (24) ALA + (13) ARG + (15) ASP + (12) ASN + (0) CYS + (17) GLN + (10) GLU + (7) GLY + (2) HIS + (14) ILE + (19) LEU + (13) LYS + (6) MET + (10) PHE + (5) PRO + (12) SER + (9) THR + (1) TRP + (8) TYR + (20) VAL + (437) GTP + (221) H2O ==&gt; Cmk-Protein + (437) GDP + (437) Pi + (437) H</t>
  </si>
  <si>
    <t>Translation-Eno</t>
  </si>
  <si>
    <t>Translation (Enolase)</t>
  </si>
  <si>
    <t>[c]: (59) ALA + (8) ARG + (24) ASP + (25) ASN + (3) CYS + (23) GLN + (26) GLU + (34) GLY + (8) HIS + (35) ILE + (44) LEU + (38) LYS + (13) MET + (14) PHE + (12) PRO + (23) SER + (32) THR + (4) TRP + (11) TYR + (20) VAL + (915) GTP + (460) H2O ==&gt; Eno-Protein + (915) GDP + (915) Pi + (915) H</t>
  </si>
  <si>
    <t>Translation-Fba</t>
  </si>
  <si>
    <t>Translation (Fructose-biphosphate aldolase)</t>
  </si>
  <si>
    <t>[c]: (31) ALA + (2) ARG + (11) ASP + (15) ASN + (6) CYS + (14) GLN + (20) GLU + (24) GLY + (11) HIS + (22) ILE + (31) LEU + (26) LYS + (5) MET + (5) PHE + (11) PRO + (14) SER + (12) THR + (2) TRP + (8) TYR + (18) VAL + (579) GTP + (292) H2O ==&gt; Fba-Protein + (579) GDP + (579) Pi + (579) H</t>
  </si>
  <si>
    <t>Translation-Gap</t>
  </si>
  <si>
    <t>Translation (Glyceraldehyde-3-phosphate-dehydrogenase)</t>
  </si>
  <si>
    <t>[c]: (38) ALA + (13) ARG + (17) ASP + (19) ASN + (6) CYS + (8) GLN + (18) GLU + (17) GLY + (11) HIS + (25) ILE + (28) LEU + (28) LYS + (6) MET + (8) PHE + (9) PRO + (21) SER + (19) THR + (2) TRP + (9) TYR + (35) VAL + (677) GTP + (341) H2O ==&gt; Gap-Protein + (677) GDP + (677) Pi + (677) H</t>
  </si>
  <si>
    <t>Translation-Gk</t>
  </si>
  <si>
    <t>Translation (Guanylate kinase)</t>
  </si>
  <si>
    <t>[c]: (13) ALA + (8) ARG + (11) ASP + (11) ASN + (2) CYS + (10) GLN + (16) GLU + (10) GLY + (3) HIS + (14) ILE + (17) LEU + (17) LYS + (4) MET + (10) PHE + (4) PRO + (8) SER + (9) THR + (1) TRP + (8) TYR + (13) VAL + (381) GTP + (193) H2O ==&gt; Gk-Protein + (381) GDP + (381) Pi + (381) H</t>
  </si>
  <si>
    <t>Translation-Hpt</t>
  </si>
  <si>
    <t>Translation (Hypoxanthine-guanine phosphoribosyltransferase)</t>
  </si>
  <si>
    <t>[c]: (9) ALA + (6) ARG + (15) ASP + (5) ASN + (4) CYS + (9) GLN + (8) GLU + (16) GLY + (4) HIS + (17) ILE + (20) LEU + (18) LYS + (2) MET + (12) PHE + (6) PRO + (12) SER + (4) THR + (1) TRP + (5) TYR + (16) VAL + (381) GTP + (193) H2O ==&gt; Hpt-Protein + (381) GDP + (381) Pi + (381) H</t>
  </si>
  <si>
    <t>Translation-LacA</t>
  </si>
  <si>
    <t>Translation (Probable ribose-5-phosphate isomerase B )</t>
  </si>
  <si>
    <t>[c]: (15) ALA + (5) ARG + (10) ASP + (6) ASN + (3) CYS + (9) GLN + (9) GLU + (10) GLY + (5) HIS + (11) ILE + (18) LEU + (10) LYS + (4) MET + (4) PHE + (6) PRO + (7) SER + (5) THR + (0) TRP + (4) TYR + (11) VAL + (307) GTP + (156) H2O ==&gt; LacA-Protein + (307) GDP + (307) Pi + (307) H</t>
  </si>
  <si>
    <t>Translation-Ldh</t>
  </si>
  <si>
    <t>Translation (L-lactate dehydrogenase)</t>
  </si>
  <si>
    <t>[c]: (30) ALA + (12) ARG + (16) ASP + (9) ASN + (1) CYS + (10) GLN + (22) GLU + (29) GLY + (3) HIS + (28) ILE + (27) LEU + (28) LYS + (7) MET + (12) PHE + (7) PRO + (25) SER + (11) THR + (0) TRP + (12) TYR + (23) VAL + (627) GTP + (316) H2O ==&gt; Ldh-Protein + (627) GDP + (627) Pi + (627) H</t>
  </si>
  <si>
    <t>Translation-Lon</t>
  </si>
  <si>
    <t>Translation (ATP-dependent protease La)</t>
  </si>
  <si>
    <t>[c]: (36) ALA + (37) ARG + (57) ASP + (37) ASN + (5) CYS + (27) GLN + (65) GLU + (46) GLY + (12) HIS + (69) ILE + (83) LEU + (86) LYS + (14) MET + (24) PHE + (28) PRO + (46) SER + (40) THR + (2) TRP + (26) TYR + (55) VAL + (1593) GTP + (799) H2O &lt;=&gt; Lon-Protein + (1593) GDP + (1593) Pi + (1593) H</t>
  </si>
  <si>
    <t>Translation-Nox</t>
  </si>
  <si>
    <t>Translation (Probable NADH oxidase)</t>
  </si>
  <si>
    <t>[c]: (42) ALA + (11) ARG + (30) ASP + (33) ASN + (5) CYS + (16) GLN + (23) GLU + (35) GLY + (12) HIS + (30) ILE + (44) LEU + (40) LYS + (13) MET + (24) PHE + (9) PRO + (24) SER + (23) THR + (3) TRP + (16) TYR + (46) VAL + (961) GTP + (483) H2O ==&gt; Nox-Protein + (961) GDP + (961) Pi + (961) H</t>
  </si>
  <si>
    <t>Translation-PeptAbcTransporter-A1</t>
  </si>
  <si>
    <t>Translation (Oligopeptide transport ATP-binding protein oppF)</t>
  </si>
  <si>
    <t>[c]: (55) ALA + (37) ARG + (45) ASP + (41) ASN + (5) CYS + (53) GLN + (61) GLU + (26) GLY + (17) HIS + (57) ILE + (96) LEU + (88) LYS + (10) MET + (49) PHE + (20) PRO + (55) SER + (52) THR + (8) TRP + (30) TYR + (46) VAL + (1705) GTP + (855) H2O ==&gt; PeptAbcTransporter-A1-Protein + (1705) GDP + (1705) Pi + (1705) H</t>
  </si>
  <si>
    <t>Translation-PeptAbcTransporter-A2</t>
  </si>
  <si>
    <t>Translation (Oligopeptide transport ATP-binding protein oppD)</t>
  </si>
  <si>
    <t>[c]: (39) ALA + (15) ARG + (24) ASP + (16) ASN + (3) CYS + (18) GLN + (20) GLU + (20) GLY + (8) HIS + (37) ILE + (33) LEU + (45) LYS + (11) MET + (18) PHE + (22) PRO + (22) SER + (29) THR + (3) TRP + (15) TYR + (25) VAL + (849) GTP + (427) H2O ==&gt; PeptAbcTransporter-A2-Protein + (849) GDP + (849) Pi + (849) H</t>
  </si>
  <si>
    <t>Translation-PeptAbcTransporter-T1</t>
  </si>
  <si>
    <t>Translation (Oligopeptide transport system permease protein oppC)</t>
  </si>
  <si>
    <t>[c]: (38) ALA + (16) ARG + (13) ASP + (18) ASN + (0) CYS + (13) GLN + (9) GLU + (22) GLY + (2) HIS + (42) ILE + (44) LEU + (16) LYS + (6) MET + (19) PHE + (16) PRO + (25) SER + (21) THR + (8) TRP + (10) TYR + (38) VAL + (755) GTP + (380) H2O ==&gt; PeptAbcTransporter-T1-Protein + (755) GDP + (755) Pi + (755) H</t>
  </si>
  <si>
    <t>Translation-PeptAbcTransporter-T2</t>
  </si>
  <si>
    <t>Translation (Oligopeptide transport system permease protein oppB)</t>
  </si>
  <si>
    <t>[c]: (22) ALA + (19) ARG + (11) ASP + (21) ASN + (1) CYS + (14) GLN + (9) GLU + (28) GLY + (6) HIS + (41) ILE + (51) LEU + (17) LYS + (6) MET + (35) PHE + (14) PRO + (32) SER + (23) THR + (4) TRP + (13) TYR + (37) VAL + (811) GTP + (408) H2O ==&gt; PeptAbcTransporter-T2-Protein + (811) GDP + (811) Pi + (811) H</t>
  </si>
  <si>
    <t>Translation-Pfk</t>
  </si>
  <si>
    <t>Translation (6-phosphofructokinase /Phosphohexokinase)</t>
  </si>
  <si>
    <t>[c]: (25) ALA + (8) ARG + (15) ASP + (24) ASN + (5) CYS + (15) GLN + (14) GLU + (23) GLY + (10) HIS + (24) ILE + (30) LEU + (21) LYS + (8) MET + (14) PHE + (10) PRO + (22) SER + (18) THR + (0) TRP + (12) TYR + (30) VAL + (659) GTP + (332) H2O ==&gt; Pfk-Protein + (659) GDP + (659) Pi + (659) H</t>
  </si>
  <si>
    <t>Translation-PgiB</t>
  </si>
  <si>
    <t>Translation (Glucose-6-phosphate isomerase )</t>
  </si>
  <si>
    <t>[c]: (30) ALA + (11) ARG + (18) ASP + (21) ASN + (1) CYS + (28) GLN + (19) GLU + (29) GLY + (16) HIS + (21) ILE + (53) LEU + (33) LYS + (10) MET + (25) PHE + (12) PRO + (25) SER + (28) THR + (5) TRP + (21) TYR + (24) VAL + (863) GTP + (434) H2O ==&gt; PgiB-Protein + (863) GDP + (863) Pi + (863) H</t>
  </si>
  <si>
    <t>Translation-Pgk</t>
  </si>
  <si>
    <t>Translation (Phosphoglycerate kinase)</t>
  </si>
  <si>
    <t>[c]: (37) ALA + (8) ARG + (24) ASP + (24) ASN + (5) CYS + (20) GLN + (19) GLU + (35) GLY + (8) HIS + (25) ILE + (45) LEU + (35) LYS + (7) MET + (19) PHE + (11) PRO + (25) SER + (15) THR + (3) TRP + (6) TYR + (38) VAL + (821) GTP + (413) H2O ==&gt; Pgk-Protein + (821) GDP + (821) Pi + (821) H</t>
  </si>
  <si>
    <t>Translation-Pgm</t>
  </si>
  <si>
    <t>Translation (2,3-bisphosphoglycerate-independent phosphoglycerate mutase )</t>
  </si>
  <si>
    <t>[c]: (47) ALA + (13) ARG + (33) ASP + (34) ASN + (7) CYS + (22) GLN + (21) GLU + (34) GLY + (21) HIS + (31) ILE + (48) LEU + (31) LYS + (16) MET + (24) PHE + (21) PRO + (20) SER + (27) THR + (1) TRP + (21) TYR + (36) VAL + (1019) GTP + (512) H2O ==&gt; Pgm-Protein + (1019) GDP + (1019) Pi + (1019) H</t>
  </si>
  <si>
    <t>Translation-PiAbcTransporter-A</t>
  </si>
  <si>
    <t>Translation (Phosphate import ATP-binding protein pstB)</t>
  </si>
  <si>
    <t>[c]: (18) ALA + (17) ARG + (16) ASP + (27) ASN + (3) CYS + (24) GLN + (18) GLU + (15) GLY + (6) HIS + (35) ILE + (30) LEU + (35) LYS + (4) MET + (15) PHE + (5) PRO + (12) SER + (22) THR + (4) TRP + (7) TYR + (16) VAL + (661) GTP + (333) H2O ==&gt; PiAbcTransporter-A-Protein + (661) GDP + (661) Pi + (661) H</t>
  </si>
  <si>
    <t>Translation-PiAbcTransporter-B</t>
  </si>
  <si>
    <t>Translation (Phosphate-binding protein pstS)</t>
  </si>
  <si>
    <t>[c]: (26) ALA + (9) ARG + (17) ASP + (36) ASN + (1) CYS + (11) GLN + (16) GLU + (24) GLY + (3) HIS + (18) ILE + (42) LEU + (34) LYS + (5) MET + (19) PHE + (10) PRO + (36) SER + (24) THR + (4) TRP + (11) TYR + (26) VAL + (747) GTP + (376) H2O ==&gt; PiAbcTransporter-B-Protein + (747) GDP + (747) Pi + (747) H</t>
  </si>
  <si>
    <t>Translation-PiAbcTransporter-T</t>
  </si>
  <si>
    <t>Translation (Phosphate transport system permease protein pstA homolog)</t>
  </si>
  <si>
    <t>[c]: (43) ALA + (24) ARG + (13) ASP + (27) ASN + (4) CYS + (22) GLN + (18) GLU + (33) GLY + (3) HIS + (75) ILE + (92) LEU + (37) LYS + (9) MET + (54) PHE + (17) PRO + (59) SER + (42) THR + (10) TRP + (15) TYR + (54) VAL + (1305) GTP + (655) H2O ==&gt; PiAbcTransporter-T-Protein + (1305) GDP + (1305) Pi + (1305) H</t>
  </si>
  <si>
    <t>Translation-Ppa</t>
  </si>
  <si>
    <t>Translation (Inorganic pyrophosphatase )</t>
  </si>
  <si>
    <t>[c]: (6) ALA + (6) ARG + (18) ASP + (4) ASN + (3) CYS + (9) GLN + (13) GLU + (10) GLY + (3) HIS + (15) ILE + (17) LEU + (21) LYS + (4) MET + (8) PHE + (8) PRO + (7) SER + (6) THR + (2) TRP + (9) TYR + (15) VAL + (371) GTP + (188) H2O ==&gt; Ppa-Protein + (371) GDP + (371) Pi + (371) H</t>
  </si>
  <si>
    <t>Translation-Prs</t>
  </si>
  <si>
    <t>Translation (Ribose-phosphate pyrophosphokinase )</t>
  </si>
  <si>
    <t>[c]: (30) ALA + (22) ARG + (21) ASP + (21) ASN + (8) CYS + (11) GLN + (16) GLU + (17) GLY + (14) HIS + (25) ILE + (41) LEU + (33) LYS + (9) MET + (17) PHE + (15) PRO + (25) SER + (21) THR + (3) TRP + (9) TYR + (30) VAL + (779) GTP + (392) H2O ==&gt; Prs-Protein + (779) GDP + (779) Pi + (779) H</t>
  </si>
  <si>
    <t>Translation-Pts</t>
  </si>
  <si>
    <t>Translation (PTS EIIABC (glucose))</t>
  </si>
  <si>
    <t>[c]: (89) ALA + (22) ARG + (30) ASP + (50) ASN + (3) CYS + (31) GLN + (36) GLU + (91) GLY + (9) HIS + (76) ILE + (89) LEU + (66) LYS + (17) MET + (61) PHE + (47) PRO + (56) SER + (54) THR + (14) TRP + (26) TYR + (73) VAL + (1883) GTP + (944) H2O ==&gt; Pts-Protein + (1883) GDP + (1883) Pi + (1883) H</t>
  </si>
  <si>
    <t>Translation-Pyk</t>
  </si>
  <si>
    <t>Translation (Pyruvate kinase)</t>
  </si>
  <si>
    <t>[c]: (46) ALA + (18) ARG + (31) ASP + (39) ASN + (4) CYS + (21) GLN + (20) GLU + (21) GLY + (14) HIS + (43) ILE + (43) LEU + (45) LYS + (12) MET + (19) PHE + (16) PRO + (25) SER + (28) THR + (3) TRP + (22) TYR + (38) VAL + (1019) GTP + (512) H2O ==&gt; Pyk-Protein + (1019) GDP + (1019) Pi + (1019) H</t>
  </si>
  <si>
    <t>Translation-PyrH</t>
  </si>
  <si>
    <t>Translation (Uridylate kinase )</t>
  </si>
  <si>
    <t>[c]: (24) ALA + (4) ARG + (13) ASP + (15) ASN + (3) CYS + (9) GLN + (7) GLU + (17) GLY + (7) HIS + (27) ILE + (20) LEU + (23) LYS + (7) MET + (10) PHE + (5) PRO + (16) SER + (16) THR + (1) TRP + (6) TYR + (12) VAL + (487) GTP + (246) H2O ==&gt; PyrH-Protein + (487) GDP + (487) Pi + (487) H</t>
  </si>
  <si>
    <t>Translation-Ribosome-S2</t>
  </si>
  <si>
    <t>Translation (30S ribosomal protein S2)</t>
  </si>
  <si>
    <t>[c]: (23) ALA + (15) ARG + (9) ASP + (27) ASN + (2) CYS + (15) GLN + (24) GLU + (9) GLY + (4) HIS + (18) ILE + (31) LEU + (24) LYS + (8) MET + (10) PHE + (14) PRO + (10) SER + (19) THR + (2) TRP + (6) TYR + (24) VAL + (591) GTP + (298) H2O ==&gt; Ribosome-S2-Protein + (591) GDP + (591) Pi + (591) H</t>
  </si>
  <si>
    <t>Translation-Ribosome-S3</t>
  </si>
  <si>
    <t>Translation (30S ribosomal protein S3)</t>
  </si>
  <si>
    <t>[c]: (24) ALA + (18) ARG + (9) ASP + (24) ASN + (0) CYS + (19) GLN + (12) GLU + (17) GLY + (4) HIS + (26) ILE + (21) LEU + (21) LYS + (6) MET + (6) PHE + (9) PRO + (14) SER + (17) THR + (4) TRP + (6) TYR + (16) VAL + (549) GTP + (277) H2O ==&gt; Ribosome-S3-Protein + (549) GDP + (549) Pi + (549) H</t>
  </si>
  <si>
    <t>Translation-Ribosome-S4</t>
  </si>
  <si>
    <t>Translation (30S ribosomal protein S4)</t>
  </si>
  <si>
    <t>[c]: (8) ALA + (22) ARG + (5) ASP + (12) ASN + (0) CYS + (9) GLN + (11) GLU + (14) GLY + (3) HIS + (10) ILE + (18) LEU + (18) LYS + (5) MET + (11) PHE + (8) PRO + (15) SER + (11) THR + (1) TRP + (8) TYR + (16) VAL + (413) GTP + (209) H2O ==&gt; Ribosome-S4-Protein + (413) GDP + (413) Pi + (413) H</t>
  </si>
  <si>
    <t>Translation-Ribosome-S5</t>
  </si>
  <si>
    <t>Translation (30S ribosomal protein S5)</t>
  </si>
  <si>
    <t>[c]: (19) ALA + (17) ARG + (3) ASP + (19) ASN + (0) CYS + (10) GLN + (10) GLU + (22) GLY + (8) HIS + (21) ILE + (16) LEU + (23) LYS + (4) MET + (4) PHE + (7) PRO + (12) SER + (10) THR + (0) TRP + (4) TYR + (10) VAL + (441) GTP + (223) H2O ==&gt; Ribosome-S5-Protein + (441) GDP + (441) Pi + (441) H</t>
  </si>
  <si>
    <t>Translation-Ribosome-S6</t>
  </si>
  <si>
    <t>Translation (30S ribosomal protein S6)</t>
  </si>
  <si>
    <t>[c]: (12) ALA + (17) ARG + (9) ASP + (25) ASN + (0) CYS + (23) GLN + (15) GLU + (7) GLY + (3) HIS + (9) ILE + (19) LEU + (19) LYS + (2) MET + (7) PHE + (9) PRO + (10) SER + (8) THR + (2) TRP + (9) TYR + (10) VAL + (433) GTP + (219) H2O ==&gt; Ribosome-S6-Protein + (433) GDP + (433) Pi + (433) H</t>
  </si>
  <si>
    <t>Translation-Ribosome-S7</t>
  </si>
  <si>
    <t>Translation (30S ribosomal protein S7)</t>
  </si>
  <si>
    <t>[c]: (17) ALA + (16) ARG + (7) ASP + (10) ASN + (0) CYS + (4) GLN + (10) GLU + (6) GLY + (3) HIS + (12) ILE + (11) LEU + (15) LYS + (7) MET + (5) PHE + (7) PRO + (2) SER + (9) THR + (2) TRP + (2) TYR + (10) VAL + (313) GTP + (159) H2O ==&gt; Ribosome-S7-Protein + (313) GDP + (313) Pi + (313) H</t>
  </si>
  <si>
    <t>Translation-Ribosome-S8</t>
  </si>
  <si>
    <t>Translation (30S ribosomal protein S8)</t>
  </si>
  <si>
    <t>[c]: (10) ALA + (7) ARG + (4) ASP + (7) ASN + (0) CYS + (3) GLN + (5) GLU + (8) GLY + (1) HIS + (17) ILE + (16) LEU + (18) LYS + (3) MET + (4) PHE + (6) PRO + (6) SER + (12) THR + (1) TRP + (4) TYR + (10) VAL + (287) GTP + (146) H2O ==&gt; Ribosome-S8-Protein + (287) GDP + (287) Pi + (287) H</t>
  </si>
  <si>
    <t>Translation-Ribosome-S9</t>
  </si>
  <si>
    <t>Translation (30S ribosomal protein S9)</t>
  </si>
  <si>
    <t>[c]: (6) ALA + (12) ARG + (7) ASP + (5) ASN + (0) CYS + (7) GLN + (5) GLU + (11) GLY + (0) HIS + (6) ILE + (13) LEU + (19) LYS + (2) MET + (6) PHE + (6) PRO + (6) SER + (8) THR + (0) TRP + (5) TYR + (8) VAL + (267) GTP + (136) H2O ==&gt; Ribosome-S9-Protein + (267) GDP + (267) Pi + (267) H</t>
  </si>
  <si>
    <t>Translation-Ribosome-S10</t>
  </si>
  <si>
    <t>Translation (30S ribosomal protein S10- NusE termination antitermination factor)</t>
  </si>
  <si>
    <t>[c]: (5) ALA + (6) ARG + (6) ASP + (4) ASN + (0) CYS + (2) GLN + (6) GLU + (4) GLY + (2) HIS + (10) ILE + (11) LEU + (16) LYS + (2) MET + (2) PHE + (6) PRO + (6) SER + (6) THR + (0) TRP + (2) TYR + (12) VAL + (219) GTP + (112) H2O ==&gt; Ribosome-S10-Protein + (219) GDP + (219) Pi + (219) H</t>
  </si>
  <si>
    <t>Translation-Ribosome-S11</t>
  </si>
  <si>
    <t>Translation (30S ribosomal protein S11)</t>
  </si>
  <si>
    <t>[c]: (11) ALA + (5) ARG + (3) ASP + (7) ASN + (3) CYS + (0) GLN + (3) GLU + (13) GLY + (2) HIS + (9) ILE + (3) LEU + (16) LYS + (4) MET + (3) PHE + (8) PRO + (12) SER + (9) THR + (1) TRP + (1) TYR + (8) VAL + (245) GTP + (125) H2O ==&gt; Ribosome-S11-Protein + (245) GDP + (245) Pi + (245) H</t>
  </si>
  <si>
    <t>Translation-Ribosome-S12</t>
  </si>
  <si>
    <t>Translation (30S ribosomal protein S12)</t>
  </si>
  <si>
    <t>[c]: (8) ALA + (13) ARG + (2) ASP + (7) ASN + (1) CYS + (4) GLN + (4) GLU + (11) GLY + (4) HIS + (4) ILE + (14) LEU + (20) LYS + (2) MET + (1) PHE + (8) PRO + (7) SER + (10) THR + (0) TRP + (6) TYR + (13) VAL + (281) GTP + (143) H2O ==&gt; Ribosome-S12-Protein + (281) GDP + (281) Pi + (281) H</t>
  </si>
  <si>
    <t>Translation-Ribosome-S13</t>
  </si>
  <si>
    <t>Translation (30S ribosomal protein S13)</t>
  </si>
  <si>
    <t>[c]: (11) ALA + (16) ARG + (4) ASP + (8) ASN + (0) CYS + (4) GLN + (8) GLU + (8) GLY + (2) HIS + (15) ILE + (10) LEU + (12) LYS + (1) MET + (2) PHE + (4) PRO + (5) SER + (6) THR + (1) TRP + (2) TYR + (5) VAL + (251) GTP + (128) H2O ==&gt; Ribosome-S13-Protein + (251) GDP + (251) Pi + (251) H</t>
  </si>
  <si>
    <t>Translation-Ribosome-S14</t>
  </si>
  <si>
    <t>Translation (30S ribosomal protein S14 type Z)</t>
  </si>
  <si>
    <t>[c]: (9) ALA + (8) ARG + (0) ASP + (0) ASN + (4) CYS + (2) GLN + (1) GLU + (4) GLY + (1) HIS + (2) ILE + (4) LEU + (7) LYS + (1) MET + (3) PHE + (2) PRO + (3) SER + (2) THR + (1) TRP + (2) TYR + (5) VAL + (125) GTP + (65) H2O ==&gt; Ribosome-S14-Protein + (125) GDP + (125) Pi + (125) H</t>
  </si>
  <si>
    <t>Translation-Ribosome-S15</t>
  </si>
  <si>
    <t>Translation (30S ribosomal protein S15)</t>
  </si>
  <si>
    <t>[c]: (4) ALA + (5) ARG + (6) ASP + (5) ASN + (0) CYS + (6) GLN + (1) GLU + (4) GLY + (3) HIS + (6) ILE + (14) LEU + (13) LYS + (1) MET + (1) PHE + (0) PRO + (6) SER + (3) THR + (0) TRP + (3) TYR + (5) VAL + (175) GTP + (90) H2O ==&gt; Ribosome-S15-Protein + (175) GDP + (175) Pi + (175) H</t>
  </si>
  <si>
    <t>Translation-Ribosome-S16</t>
  </si>
  <si>
    <t>Translation (30S ribosomal protein S16)</t>
  </si>
  <si>
    <t>[c]: (7) ALA + (6) ARG + (4) ASP + (3) ASN + (1) CYS + (1) GLN + (4) GLU + (5) GLY + (2) HIS + (4) ILE + (7) LEU + (14) LYS + (2) MET + (2) PHE + (4) PRO + (5) SER + (4) THR + (2) TRP + (3) TYR + (8) VAL + (179) GTP + (92) H2O ==&gt; Ribosome-S16-Protein + (179) GDP + (179) Pi + (179) H</t>
  </si>
  <si>
    <t>Translation-Ribosome-S17</t>
  </si>
  <si>
    <t>Translation (30S ribosomal protein S17)</t>
  </si>
  <si>
    <t>[c]: (7) ALA + (8) ARG + (2) ASP + (3) ASN + (0) CYS + (4) GLN + (5) GLU + (3) GLY + (4) HIS + (6) ILE + (4) LEU + (14) LYS + (1) MET + (2) PHE + (2) PRO + (4) SER + (5) THR + (0) TRP + (2) TYR + (9) VAL + (173) GTP + (89) H2O ==&gt; Ribosome-S17-Protein + (173) GDP + (173) Pi + (173) H</t>
  </si>
  <si>
    <t>Translation-Ribosome-S18</t>
  </si>
  <si>
    <t>Translation (30S ribosomal protein S18)</t>
  </si>
  <si>
    <t>[c]: (7) ALA + (12) ARG + (5) ASP + (6) ASN + (3) CYS + (4) GLN + (7) GLU + (3) GLY + (3) HIS + (5) ILE + (9) LEU + (10) LYS + (4) MET + (6) PHE + (4) PRO + (2) SER + (6) THR + (0) TRP + (3) TYR + (5) VAL + (211) GTP + (108) H2O ==&gt; Ribosome-S18-Protein + (211) GDP + (211) Pi + (211) H</t>
  </si>
  <si>
    <t>Translation-Ribosome-S19</t>
  </si>
  <si>
    <t>Translation (30S ribosomal protein S19)</t>
  </si>
  <si>
    <t>[c]: (5) ALA + (6) ARG + (4) ASP + (6) ASN + (0) CYS + (2) GLN + (3) GLU + (5) GLY + (4) HIS + (4) ILE + (3) LEU + (11) LYS + (3) MET + (7) PHE + (3) PRO + (5) SER + (7) THR + (1) TRP + (1) TYR + (7) VAL + (177) GTP + (91) H2O ==&gt; Ribosome-S19-Protein + (177) GDP + (177) Pi + (177) H</t>
  </si>
  <si>
    <t>Translation-Ribosome-S20</t>
  </si>
  <si>
    <t>Translation (30S ribosomal protein S20)</t>
  </si>
  <si>
    <t>[c]: (6) ALA + (9) ARG + (2) ASP + (14) ASN + (0) CYS + (4) GLN + (3) GLU + (4) GLY + (1) HIS + (5) ILE + (8) LEU + (13) LYS + (1) MET + (1) PHE + (0) PRO + (4) SER + (5) THR + (0) TRP + (1) TYR + (6) VAL + (177) GTP + (91) H2O ==&gt; Ribosome-S20-Protein + (177) GDP + (177) Pi + (177) H</t>
  </si>
  <si>
    <t>Translation-Ribosome-S21</t>
  </si>
  <si>
    <t>Translation (30S ribosomal protein S21)</t>
  </si>
  <si>
    <t>[c]: (3) ALA + (11) ARG + (2) ASP + (2) ASN + (0) CYS + (2) GLN + (5) GLU + (1) GLY + (2) HIS + (3) ILE + (7) LEU + (11) LYS + (3) MET + (2) PHE + (1) PRO + (1) SER + (0) THR + (0) TRP + (1) TYR + (3) VAL + (123) GTP + (64) H2O ==&gt; Ribosome-S21-Protein + (123) GDP + (123) Pi + (123) H</t>
  </si>
  <si>
    <t>Translation-Ribosome-L1</t>
  </si>
  <si>
    <t>Translation (50S ribosomal protein L1)</t>
  </si>
  <si>
    <t>[c]: (23) ALA + (6) ARG + (17) ASP + (9) ASN + (0) CYS + (3) GLN + (7) GLU + (17) GLY + (3) HIS + (17) ILE + (26) LEU + (29) LYS + (6) MET + (6) PHE + (10) PRO + (12) SER + (15) THR + (1) TRP + (4) TYR + (15) VAL + (455) GTP + (230) H2O ==&gt; Ribosome-L1-Protein + (455) GDP + (455) Pi + (455) H</t>
  </si>
  <si>
    <t>Translation-Ribosome-L2</t>
  </si>
  <si>
    <t>Translation (50S ribosomal protein L2)</t>
  </si>
  <si>
    <t>[c]: (13) ALA + (24) ARG + (11) ASP + (18) ASN + (2) CYS + (7) GLN + (11) GLU + (31) GLY + (13) HIS + (26) ILE + (17) LEU + (28) LYS + (5) MET + (5) PHE + (15) PRO + (19) SER + (16) THR + (1) TRP + (9) TYR + (16) VAL + (577) GTP + (291) H2O ==&gt; Ribosome-L2-Protein + (577) GDP + (577) Pi + (577) H</t>
  </si>
  <si>
    <t>Translation-Ribosome-L3</t>
  </si>
  <si>
    <t>Translation (50S ribosomal protein L3)</t>
  </si>
  <si>
    <t>[c]: (25) ALA + (10) ARG + (6) ASP + (13) ASN + (1) CYS + (18) GLN + (21) GLU + (29) GLY + (5) HIS + (13) ILE + (15) LEU + (36) LYS + (6) MET + (12) PHE + (16) PRO + (10) SER + (16) THR + (1) TRP + (5) TYR + (29) VAL + (577) GTP + (291) H2O ==&gt; Ribosome-L3-Protein + (577) GDP + (577) Pi + (577) H</t>
  </si>
  <si>
    <t>Translation-Ribosome-L4</t>
  </si>
  <si>
    <t>Translation (50S ribosomal protein L4)</t>
  </si>
  <si>
    <t>[c]: (13) ALA + (6) ARG + (7) ASP + (14) ASN + (0) CYS + (10) GLN + (11) GLU + (15) GLY + (7) HIS + (6) ILE + (26) LEU + (30) LYS + (4) MET + (8) PHE + (7) PRO + (12) SER + (13) THR + (2) TRP + (2) TYR + (19) VAL + (427) GTP + (216) H2O ==&gt; Ribosome-L4-Protein + (427) GDP + (427) Pi + (427) H</t>
  </si>
  <si>
    <t>Translation-Ribosome-L5</t>
  </si>
  <si>
    <t>Translation (50S ribosomal protein L5)</t>
  </si>
  <si>
    <t>[c]: (14) ALA + (12) ARG + (8) ASP + (8) ASN + (1) CYS + (6) GLN + (9) GLU + (12) GLY + (2) HIS + (16) ILE + (22) LEU + (17) LYS + (4) MET + (8) PHE + (5) PRO + (11) SER + (8) THR + (1) TRP + (5) TYR + (11) VAL + (363) GTP + (184) H2O ==&gt; Ribosome-L5-Protein + (363) GDP + (363) Pi + (363) H</t>
  </si>
  <si>
    <t>Translation-Ribosome-L6</t>
  </si>
  <si>
    <t>Translation (50S ribosomal protein L6)</t>
  </si>
  <si>
    <t>[c]: (8) ALA + (7) ARG + (4) ASP + (13) ASN + (0) CYS + (7) GLN + (14) GLU + (17) GLY + (3) HIS + (15) ILE + (19) LEU + (25) LYS + (1) MET + (6) PHE + (9) PRO + (5) SER + (12) THR + (1) TRP + (5) TYR + (13) VAL + (371) GTP + (188) H2O ==&gt; Ribosome-L6-Protein + (371) GDP + (371) Pi + (371) H</t>
  </si>
  <si>
    <t>Translation-Ribosome-L7-12</t>
  </si>
  <si>
    <t>Translation (50S ribosomal protein L7/L12)</t>
  </si>
  <si>
    <t>[c]: (16) ALA + (2) ARG + (4) ASP + (2) ASN + (1) CYS + (3) GLN + (17) GLU + (8) GLY + (0) HIS + (8) ILE + (9) LEU + (14) LYS + (4) MET + (2) PHE + (3) PRO + (3) SER + (8) THR + (0) TRP + (2) TYR + (16) VAL + (247) GTP + (126) H2O ==&gt; Ribosome-L7-12-Protein + (247) GDP + (247) Pi + (247) H</t>
  </si>
  <si>
    <t>Translation-Ribosome-L9</t>
  </si>
  <si>
    <t>Translation (50S ribosomal protein L9)</t>
  </si>
  <si>
    <t>[c]: (7) ALA + (4) ARG + (10) ASP + (6) ASN + (0) CYS + (8) GLN + (8) GLU + (8) GLY + (8) HIS + (10) ILE + (16) LEU + (21) LYS + (3) MET + (9) PHE + (4) PRO + (5) SER + (8) THR + (0) TRP + (3) TYR + (11) VAL + (301) GTP + (153) H2O ==&gt; Ribosome-L9-Protein + (301) GDP + (301) Pi + (301) H</t>
  </si>
  <si>
    <t>Translation-Ribosome-L10</t>
  </si>
  <si>
    <t>Translation (50S ribosomal protein L10)</t>
  </si>
  <si>
    <t>[c]: (22) ALA + (6) ARG + (7) ASP + (8) ASN + (1) CYS + (3) GLN + (10) GLU + (10) GLY + (1) HIS + (10) ILE + (15) LEU + (21) LYS + (4) MET + (9) PHE + (2) PRO + (9) SER + (5) THR + (0) TRP + (4) TYR + (14) VAL + (325) GTP + (165) H2O ==&gt; Ribosome-L10-Protein + (325) GDP + (325) Pi + (325) H</t>
  </si>
  <si>
    <t>Translation-Ribosome-L11</t>
  </si>
  <si>
    <t>Translation (50S ribosomal protein L11)</t>
  </si>
  <si>
    <t>[c]: (17) ALA + (1) ARG + (4) ASP + (7) ASN + (1) CYS + (6) GLN + (8) GLU + (10) GLY + (0) HIS + (13) ILE + (11) LEU + (21) LYS + (6) MET + (4) PHE + (4) PRO + (3) SER + (11) THR + (0) TRP + (2) TYR + (8) VAL + (277) GTP + (141) H2O ==&gt; Ribosome-L11-Protein + (277) GDP + (277) Pi + (277) H</t>
  </si>
  <si>
    <t>Translation-Ribosome-L13</t>
  </si>
  <si>
    <t>Translation (50S ribosomal protein L13)</t>
  </si>
  <si>
    <t>[c]: (8) ALA + (7) ARG + (10) ASP + (10) ASN + (1) CYS + (8) GLN + (4) GLU + (10) GLY + (4) HIS + (8) ILE + (12) LEU + (19) LYS + (5) MET + (3) PHE + (3) PRO + (7) SER + (7) THR + (4) TRP + (5) TYR + (11) VAL + (295) GTP + (150) H2O ==&gt; Ribosome-L13-Protein + (295) GDP + (295) Pi + (295) H</t>
  </si>
  <si>
    <t>Translation-Ribosome-L14</t>
  </si>
  <si>
    <t>Translation (50S ribosomal protein L14)</t>
  </si>
  <si>
    <t>[c]: (8) ALA + (11) ARG + (7) ASP + (4) ASN + (1) CYS + (4) GLN + (4) GLU + (11) GLY + (1) HIS + (7) ILE + (9) LEU + (13) LYS + (3) MET + (4) PHE + (3) PRO + (6) SER + (6) THR + (0) TRP + (2) TYR + (18) VAL + (247) GTP + (126) H2O ==&gt; Ribosome-L14-Protein + (247) GDP + (247) Pi + (247) H</t>
  </si>
  <si>
    <t>Translation-Ribosome-L15</t>
  </si>
  <si>
    <t>Translation (50S ribosomal protein L15)</t>
  </si>
  <si>
    <t>[c]: (9) ALA + (9) ARG + (1) ASP + (8) ASN + (0) CYS + (8) GLN + (8) GLU + (16) GLY + (5) HIS + (6) ILE + (20) LEU + (25) LYS + (1) MET + (4) PHE + (6) PRO + (9) SER + (6) THR + (1) TRP + (1) TYR + (8) VAL + (305) GTP + (155) H2O ==&gt; Ribosome-L15-Protein + (305) GDP + (305) Pi + (305) H</t>
  </si>
  <si>
    <t>Translation-Ribosome-L16</t>
  </si>
  <si>
    <t>Translation (50S ribosomal protein L16)</t>
  </si>
  <si>
    <t>[c]: (12) ALA + (8) ARG + (1) ASP + (5) ASN + (1) CYS + (3) GLN + (9) GLU + (12) GLY + (3) HIS + (9) ILE + (7) LEU + (18) LYS + (6) MET + (4) PHE + (7) PRO + (8) SER + (7) THR + (4) TRP + (4) TYR + (11) VAL + (281) GTP + (143) H2O ==&gt; Ribosome-L16-Protein + (281) GDP + (281) Pi + (281) H</t>
  </si>
  <si>
    <t>Translation-Ribosome-L17</t>
  </si>
  <si>
    <t>Translation (50S ribosomal protein L17)</t>
  </si>
  <si>
    <t>[c]: (9) ALA + (8) ARG + (7) ASP + (7) ASN + (0) CYS + (6) GLN + (3) GLU + (6) GLY + (1) HIS + (4) ILE + (14) LEU + (17) LYS + (4) MET + (3) PHE + (4) PRO + (5) SER + (10) THR + (2) TRP + (5) TYR + (9) VAL + (251) GTP + (128) H2O ==&gt; Ribosome-L17-Protein + (251) GDP + (251) Pi + (251) H</t>
  </si>
  <si>
    <t>Translation-Ribosome-L18</t>
  </si>
  <si>
    <t>Translation (50S ribosomal protein L18)</t>
  </si>
  <si>
    <t>[c]: (11) ALA + (10) ARG + (6) ASP + (9) ASN + (0) CYS + (4) GLN + (3) GLU + (6) GLY + (4) HIS + (7) ILE + (13) LEU + (13) LYS + (2) MET + (3) PHE + (0) PRO + (8) SER + (5) THR + (1) TRP + (1) TYR + (10) VAL + (235) GTP + (120) H2O ==&gt; Ribosome-L18-Protein + (235) GDP + (235) Pi + (235) H</t>
  </si>
  <si>
    <t>Translation-Ribosome-L19</t>
  </si>
  <si>
    <t>Translation (50S ribosomal protein L19)</t>
  </si>
  <si>
    <t>[c]: (7) ALA + (12) ARG + (3) ASP + (6) ASN + (0) CYS + (6) GLN + (10) GLU + (7) GLY + (1) HIS + (13) ILE + (6) LEU + (18) LYS + (2) MET + (4) PHE + (3) PRO + (5) SER + (5) THR + (0) TRP + (3) TYR + (8) VAL + (241) GTP + (123) H2O ==&gt; Ribosome-L19-Protein + (241) GDP + (241) Pi + (241) H</t>
  </si>
  <si>
    <t>Translation-Ribosome-L20</t>
  </si>
  <si>
    <t>Translation (50S ribosomal protein L20)</t>
  </si>
  <si>
    <t>[c]: (13) ALA + (13) ARG + (2) ASP + (7) ASN + (0) CYS + (7) GLN + (5) GLU + (6) GLY + (2) HIS + (8) ILE + (11) LEU + (19) LYS + (2) MET + (4) PHE + (3) PRO + (8) SER + (4) THR + (2) TRP + (4) TYR + (7) VAL + (257) GTP + (131) H2O ==&gt; Ribosome-L20-Protein + (257) GDP + (257) Pi + (257) H</t>
  </si>
  <si>
    <t>Translation-Ribosome-L21</t>
  </si>
  <si>
    <t>Translation (50S ribosomal protein L21)</t>
  </si>
  <si>
    <t>[c]: (4) ALA + (4) ARG + (4) ASP + (2) ASN + (2) CYS + (5) GLN + (7) GLU + (5) GLY + (8) HIS + (5) ILE + (9) LEU + (14) LYS + (2) MET + (3) PHE + (3) PRO + (2) SER + (2) THR + (0) TRP + (4) TYR + (15) VAL + (203) GTP + (104) H2O ==&gt; Ribosome-L21-Protein + (203) GDP + (203) Pi + (203) H</t>
  </si>
  <si>
    <t>Translation-Ribosome-L22</t>
  </si>
  <si>
    <t>Translation (50S ribosomal protein L22)</t>
  </si>
  <si>
    <t>[c]: (19) ALA + (10) ARG + (3) ASP + (15) ASN + (2) CYS + (13) GLN + (4) GLU + (9) GLY + (1) HIS + (9) ILE + (12) LEU + (21) LYS + (6) MET + (3) PHE + (9) PRO + (16) SER + (13) THR + (2) TRP + (1) TYR + (16) VAL + (371) GTP + (188) H2O ==&gt; Ribosome-L22-Protein + (371) GDP + (371) Pi + (371) H</t>
  </si>
  <si>
    <t>Translation-Ribosome-L23</t>
  </si>
  <si>
    <t>Translation (50S ribosomal protein L23)</t>
  </si>
  <si>
    <t>[c]: (22) ALA + (4) ARG + (4) ASP + (5) ASN + (0) CYS + (4) GLN + (20) GLU + (7) GLY + (0) HIS + (8) ILE + (14) LEU + (50) LYS + (2) MET + (4) PHE + (15) PRO + (8) SER + (37) THR + (0) TRP + (3) TYR + (30) VAL + (477) GTP + (241) H2O ==&gt; Ribosome-L23-Protein + (477) GDP + (477) Pi + (477) H</t>
  </si>
  <si>
    <t>Translation-Ribosome-L24</t>
  </si>
  <si>
    <t>Translation (50S ribosomal protein L24)</t>
  </si>
  <si>
    <t>[c]: (7) ALA + (5) ARG + (4) ASP + (5) ASN + (0) CYS + (10) GLN + (2) GLU + (8) GLY + (1) HIS + (8) ILE + (6) LEU + (23) LYS + (3) MET + (3) PHE + (3) PRO + (4) SER + (9) THR + (0) TRP + (1) TYR + (9) VAL + (225) GTP + (115) H2O ==&gt; Ribosome-L24-Protein + (225) GDP + (225) Pi + (225) H</t>
  </si>
  <si>
    <t>Translation-Ribosome-L27</t>
  </si>
  <si>
    <t>Translation (50S ribosomal protein L27)</t>
  </si>
  <si>
    <t>[c]: (6) ALA + (7) ARG + (7) ASP + (4) ASN + (0) CYS + (6) GLN + (0) GLU + (13) GLY + (2) HIS + (4) ILE + (8) LEU + (14) LYS + (2) MET + (5) PHE + (2) PRO + (6) SER + (6) THR + (0) TRP + (4) TYR + (8) VAL + (211) GTP + (108) H2O ==&gt; Ribosome-L27-Protein + (211) GDP + (211) Pi + (211) H</t>
  </si>
  <si>
    <t>Translation-Ribosome-L28</t>
  </si>
  <si>
    <t>Translation (50S ribosomal protein L28)</t>
  </si>
  <si>
    <t>[c]: (2) ALA + (8) ARG + (2) ASP + (5) ASN + (1) CYS + (2) GLN + (0) GLU + (3) GLY + (2) HIS + (2) ILE + (8) LEU + (9) LYS + (1) MET + (0) PHE + (2) PRO + (4) SER + (9) THR + (1) TRP + (1) TYR + (3) VAL + (133) GTP + (69) H2O ==&gt; Ribosome-L28-Protein + (133) GDP + (133) Pi + (133) H</t>
  </si>
  <si>
    <t>Translation-Ribosome-L29</t>
  </si>
  <si>
    <t>Translation (50S ribosomal protein L29)</t>
  </si>
  <si>
    <t>[c]: (11) ALA + (7) ARG + (2) ASP + (5) ASN + (0) CYS + (5) GLN + (12) GLU + (2) GLY + (3) HIS + (4) ILE + (19) LEU + (19) LYS + (1) MET + (1) PHE + (1) PRO + (4) SER + (7) THR + (2) TRP + (2) TYR + (4) VAL + (225) GTP + (115) H2O ==&gt; Ribosome-L29-Protein + (225) GDP + (225) Pi + (225) H</t>
  </si>
  <si>
    <t>Translation-Ribosome-L31</t>
  </si>
  <si>
    <t>Translation (50S ribosomal protein L31)</t>
  </si>
  <si>
    <t>[c]: (5) ALA + (2) ARG + (2) ASP + (4) ASN + (4) CYS + (3) GLN + (8) GLU + (6) GLY + (4) HIS + (5) ILE + (6) LEU + (16) LYS + (1) MET + (7) PHE + (3) PRO + (9) SER + (8) THR + (0) TRP + (2) TYR + (2) VAL + (197) GTP + (101) H2O ==&gt; Ribosome-L31-Protein + (197) GDP + (197) Pi + (197) H</t>
  </si>
  <si>
    <t>Translation-Ribosome-L32</t>
  </si>
  <si>
    <t>Translation (50S ribosomal protein L32)</t>
  </si>
  <si>
    <t>[c]: (5) ALA + (8) ARG + (3) ASP + (0) ASN + (4) CYS + (4) GLN + (0) GLU + (3) GLY + (3) HIS + (0) ILE + (4) LEU + (8) LYS + (2) MET + (1) PHE + (0) PRO + (5) SER + (1) THR + (0) TRP + (2) TYR + (4) VAL + (117) GTP + (61) H2O ==&gt; Ribosome-L32-Protein + (117) GDP + (117) Pi + (117) H</t>
  </si>
  <si>
    <t>Translation-Ribosome-L33-1</t>
  </si>
  <si>
    <t>Translation (50S ribosomal protein L33 1)</t>
  </si>
  <si>
    <t>[c]: (2) ALA + (6) ARG + (1) ASP + (5) ASN + (4) CYS + (0) GLN + (3) GLU + (1) GLY + (1) HIS + (1) ILE + (4) LEU + (10) LYS + (1) MET + (2) PHE + (1) PRO + (2) SER + (2) THR + (0) TRP + (1) TYR + (6) VAL + (109) GTP + (57) H2O ==&gt; Ribosome-L33-1-Protein + (109) GDP + (109) Pi + (109) H</t>
  </si>
  <si>
    <t>Translation-Ribosome-L33-2</t>
  </si>
  <si>
    <t>Translation (50S ribosomal protein L33 type 2)</t>
  </si>
  <si>
    <t>[c]: (0) ALA + (3) ARG + (2) ASP + (4) ASN + (4) CYS + (3) GLN + (0) GLU + (0) GLY + (2) HIS + (4) ILE + (4) LEU + (7) LYS + (1) MET + (2) PHE + (0) PRO + (4) SER + (1) THR + (1) TRP + (2) TYR + (4) VAL + (99) GTP + (52) H2O ==&gt; Ribosome-L33-2-Protein + (99) GDP + (99) Pi + (99) H</t>
  </si>
  <si>
    <t>Translation-Ribosome-L34</t>
  </si>
  <si>
    <t>Translation (50S ribosomal protein L34)</t>
  </si>
  <si>
    <t>[c]: (5) ALA + (8) ARG + (0) ASP + (0) ASN + (0) CYS + (3) GLN + (1) GLU + (2) GLY + (1) HIS + (0) ILE + (5) LEU + (8) LYS + (2) MET + (1) PHE + (1) PRO + (4) SER + (4) THR + (0) TRP + (1) TYR + (2) VAL + (99) GTP + (52) H2O ==&gt; Ribosome-L34-Protein + (99) GDP + (99) Pi + (99) H</t>
  </si>
  <si>
    <t>Translation-Ribosome-L35</t>
  </si>
  <si>
    <t>Translation (50S ribosomal protein L35)</t>
  </si>
  <si>
    <t>[c]: (5) ALA + (5) ARG + (1) ASP + (1) ASN + (0) CYS + (3) GLN + (0) GLU + (3) GLY + (4) HIS + (3) ILE + (4) LEU + (13) LYS + (1) MET + (2) PHE + (1) PRO + (5) SER + (5) THR + (0) TRP + (1) TYR + (2) VAL + (121) GTP + (63) H2O ==&gt; Ribosome-L35-Protein + (121) GDP + (121) Pi + (121) H</t>
  </si>
  <si>
    <t>Translation-Ribosome-L36</t>
  </si>
  <si>
    <t>Translation (50S ribosomal protein L36)</t>
  </si>
  <si>
    <t>[c]: (1) ALA + (4) ARG + (1) ASP + (0) ASN + (3) CYS + (4) GLN + (0) GLU + (1) GLY + (2) HIS + (5) ILE + (0) LEU + (8) LYS + (1) MET + (0) PHE + (1) PRO + (1) SER + (1) THR + (0) TRP + (0) TYR + (4) VAL + (77) GTP + (41) H2O ==&gt; Ribosome-L36-Protein + (77) GDP + (77) Pi + (77) H</t>
  </si>
  <si>
    <t>Translation-RnaPolymerase-Alpha</t>
  </si>
  <si>
    <t>Translation (DNA-directed RNA polymerase subunit alpha)</t>
  </si>
  <si>
    <t>[c]: (24) ALA + (15) ARG + (11) ASP + (18) ASN + (4) CYS + (10) GLN + (32) GLU + (18) GLY + (5) HIS + (25) ILE + (34) LEU + (28) LYS + (6) MET + (17) PHE + (10) PRO + (19) SER + (15) THR + (1) TRP + (6) TYR + (29) VAL + (657) GTP + (331) H2O ==&gt; RnaPolymerase-Alpha-Protein + (657) GDP + (657) Pi + (657) H</t>
  </si>
  <si>
    <t>Translation-RnaPolymerase-Beta</t>
  </si>
  <si>
    <t>Translation (DNA-directed RNA polymerase subunit beta)</t>
  </si>
  <si>
    <t>[c]: (87) ALA + (66) ARG + (95) ASP + (82) ASN + (10) CYS + (63) GLN + (93) GLU + (91) GLY + (24) HIS + (120) ILE + (132) LEU + (108) LYS + (27) MET + (48) PHE + (54) PRO + (94) SER + (60) THR + (2) TRP + (47) TYR + (88) VAL + (2785) GTP + (1395) H2O ==&gt; RnaPolymerase-Beta-Protein + (2785) GDP + (2785) Pi + (2785) H</t>
  </si>
  <si>
    <t>Translation-RnaPolymerase-Beta-prime</t>
  </si>
  <si>
    <t>Translation (DNA-directed RNA polymerase subunit beta')</t>
  </si>
  <si>
    <t>[c]: (78) ALA + (70) ARG + (68) ASP + (64) ASN + (11) CYS + (46) GLN + (80) GLU + (85) GLY + (25) HIS + (117) ILE + (116) LEU + (112) LYS + (20) MET + (51) PHE + (44) PRO + (83) SER + (68) THR + (6) TRP + (44) TYR + (102) VAL + (2583) GTP + (1294) H2O ==&gt; RnaPolymerase-Beta-prime-Protein + (2583) GDP + (2583) Pi + (2583) H</t>
  </si>
  <si>
    <t>Translation-RnaPolymerase-Delta</t>
  </si>
  <si>
    <t>Translation (DNA-directed RNA polymerase delta subunit)</t>
  </si>
  <si>
    <t>[c]: (5) ALA + (4) ARG + (16) ASP + (11) ASN + (0) CYS + (8) GLN + (18) GLU + (6) GLY + (1) HIS + (10) ILE + (8) LEU + (13) LYS + (5) MET + (13) PHE + (3) PRO + (7) SER + (4) THR + (3) TRP + (4) TYR + (7) VAL + (295) GTP + (150) H2O ==&gt; RnaPolymerase-Delta-Protein + (295) GDP + (295) Pi + (295) H</t>
  </si>
  <si>
    <t>Translation-Oligoribonuclease</t>
  </si>
  <si>
    <t>Translation (Oligoribonuclease)</t>
  </si>
  <si>
    <t>[c]: (29) ALA + (15) ARG + (18) ASP + (19) ASN + (5) CYS + (23) GLN + (15) GLU + (14) GLY + (15) HIS + (25) ILE + (26) LEU + (23) LYS + (4) MET + (18) PHE + (10) PRO + (13) SER + (12) THR + (4) TRP + (11) TYR + (25) VAL + (651) GTP + (328) H2O ==&gt; Oligoribonuclease-Protein + (651) GDP + (651) Pi + (651) H</t>
  </si>
  <si>
    <t>Translation-Rpe</t>
  </si>
  <si>
    <t>Translation (Probable ribulose-phosphate 3-epimerase)</t>
  </si>
  <si>
    <t>[c]: (10) ALA + (7) ARG + (12) ASP + (11) ASN + (1) CYS + (22) GLN + (9) GLU + (12) GLY + (12) HIS + (16) ILE + (27) LEU + (12) LYS + (4) MET + (17) PHE + (7) PRO + (6) SER + (6) THR + (1) TRP + (4) TYR + (19) VAL + (433) GTP + (219) H2O ==&gt; Rpe-Protein + (433) GDP + (433) Pi + (433) H</t>
  </si>
  <si>
    <t>Translation-Tim</t>
  </si>
  <si>
    <t>Translation (Triosephosphate isomerase )</t>
  </si>
  <si>
    <t>[c]: (22) ALA + (4) ARG + (9) ASP + (14) ASN + (2) CYS + (19) GLN + (13) GLU + (15) GLY + (5) HIS + (20) ILE + (29) LEU + (18) LYS + (3) MET + (7) PHE + (6) PRO + (11) SER + (16) THR + (2) TRP + (9) TYR + (20) VAL + (491) GTP + (248) H2O ==&gt; Tim-Protein + (491) GDP + (491) Pi + (491) H</t>
  </si>
  <si>
    <t>Translation-TklB</t>
  </si>
  <si>
    <t>Translation (Transketolase )</t>
  </si>
  <si>
    <t>[c]: (54) ALA + (19) ARG + (33) ASP + (43) ASN + (5) CYS + (42) GLN + (26) GLU + (41) GLY + (23) HIS + (28) ILE + (71) LEU + (39) LYS + (17) MET + (26) PHE + (27) PRO + (38) SER + (38) THR + (7) TRP + (27) TYR + (44) VAL + (1299) GTP + (652) H2O ==&gt; TklB-Protein + (1299) GDP + (1299) Pi + (1299) H</t>
  </si>
  <si>
    <t>Translation-Udk</t>
  </si>
  <si>
    <t>Translation (Uridine kinase)</t>
  </si>
  <si>
    <t>[c]: (13) ALA + (13) ARG + (14) ASP + (8) ASN + (2) CYS + (5) GLN + (15) GLU + (10) GLY + (5) HIS + (19) ILE + (19) LEU + (22) LYS + (8) MET + (7) PHE + (9) PRO + (9) SER + (7) THR + (6) TRP + (8) TYR + (14) VAL + (429) GTP + (217) H2O ==&gt; Udk-Protein + (429) GDP + (429) Pi + (429) H</t>
  </si>
  <si>
    <t>Translation-Upp</t>
  </si>
  <si>
    <t>Translation (Uracil phosphoribosyltransferase )</t>
  </si>
  <si>
    <t>[c]: (15) ALA + (7) ARG + (9) ASP + (8) ASN + (0) CYS + (2) GLN + (14) GLU + (13) GLY + (7) HIS + (23) ILE + (18) LEU + (20) LYS + (5) MET + (5) PHE + (10) PRO + (14) SER + (12) THR + (0) TRP + (7) TYR + (17) VAL + (415) GTP + (210) H2O ==&gt; Upp-Protein + (415) GDP + (415) Pi + (415) H</t>
  </si>
  <si>
    <t>RnaDegradation-Adk</t>
  </si>
  <si>
    <t>RNA degradation (Adenylate kinase)</t>
  </si>
  <si>
    <t>[c]: Adk-Rna + (647) H2O ==&gt; (181) AMP + (151) CMP + (145) GMP + (171) UMP + (647) H</t>
  </si>
  <si>
    <t>3.1.-.-</t>
  </si>
  <si>
    <t>Km was estimated as the average RNA concentration.
Vmax was estimated from the half-life of the RNA and the average concentration of oligoribonuclease.
First, note that the average turnover rate is related to the empirically observed half-life:
v = Vmax / 2 * oligoribonuclease = ln(2) / free-half-life * free-rna
Rearranging yields:
Vmax = 2 * ln(2) / free-half-life * free-rna / oligoribonuclease</t>
  </si>
  <si>
    <t>RnaDegradation-Apt</t>
  </si>
  <si>
    <t>RNA degradation (Adenine phosphoribosyltransferase )</t>
  </si>
  <si>
    <t>[c]: Apt-Rna + (425) H2O ==&gt; (122) AMP + (84) CMP + (99) GMP + (121) UMP + (425) H</t>
  </si>
  <si>
    <t>RnaDegradation-Cmk</t>
  </si>
  <si>
    <t>RNA degradation (Cytidylate kinase)</t>
  </si>
  <si>
    <t>[c]: Cmk-Rna + (653) H2O ==&gt; (190) AMP + (142) CMP + (151) GMP + (171) UMP + (653) H</t>
  </si>
  <si>
    <t>RnaDegradation-Eno</t>
  </si>
  <si>
    <t>RNA degradation (Enolase)</t>
  </si>
  <si>
    <t>[c]: Eno-Rna + (1370) H2O ==&gt; (426) AMP + (282) CMP + (306) GMP + (357) UMP + (1370) H</t>
  </si>
  <si>
    <t>RnaDegradation-Fba</t>
  </si>
  <si>
    <t>RNA degradation (Fructose-biphosphate aldolase)</t>
  </si>
  <si>
    <t>[c]: Fba-Rna + (866) H2O ==&gt; (268) AMP + (176) CMP + (204) GMP + (219) UMP + (866) H</t>
  </si>
  <si>
    <t>RnaDegradation-Gap</t>
  </si>
  <si>
    <t>RNA degradation (Glyceraldehyde-3-phosphate-dehydrogenase)</t>
  </si>
  <si>
    <t>[c]: Gap-Rna + (1013) H2O ==&gt; (295) AMP + (230) CMP + (221) GMP + (268) UMP + (1013) H</t>
  </si>
  <si>
    <t>RnaDegradation-Gk</t>
  </si>
  <si>
    <t>RNA degradation (Guanylate kinase)</t>
  </si>
  <si>
    <t>[c]: Gk-Rna + (569) H2O ==&gt; (190) AMP + (97) CMP + (125) GMP + (158) UMP + (569) H</t>
  </si>
  <si>
    <t>RnaDegradation-Hpt</t>
  </si>
  <si>
    <t>RNA degradation (Hypoxanthine-guanine phosphoribosyltransferase)</t>
  </si>
  <si>
    <t>[c]: Hpt-Rna + (569) H2O ==&gt; (164) AMP + (101) CMP + (129) GMP + (176) UMP + (569) H</t>
  </si>
  <si>
    <t>RnaDegradation-LacA</t>
  </si>
  <si>
    <t>RNA degradation (Probable ribose-5-phosphate isomerase B )</t>
  </si>
  <si>
    <t>[c]: LacA-Rna + (458) H2O ==&gt; (135) AMP + (85) CMP + (109) GMP + (130) UMP + (458) H</t>
  </si>
  <si>
    <t>RnaDegradation-Ldh</t>
  </si>
  <si>
    <t>RNA degradation (L-lactate dehydrogenase)</t>
  </si>
  <si>
    <t>[c]: Ldh-Rna + (938) H2O ==&gt; (293) AMP + (180) CMP + (218) GMP + (248) UMP + (938) H</t>
  </si>
  <si>
    <t>RnaDegradation-Lon</t>
  </si>
  <si>
    <t>RNA degradation (ATP-dependent protease La)</t>
  </si>
  <si>
    <t>[c]: Lon-Rna + (2387) H2O &lt;=&gt; (783) AMP + (466) CMP + (527) GMP + (612) UMP + (2387) H</t>
  </si>
  <si>
    <t>RnaDegradation-Nox</t>
  </si>
  <si>
    <t>RNA degradation (Probable NADH oxidase)</t>
  </si>
  <si>
    <t>[c]: Nox-Rna + (1439) H2O ==&gt; (422) AMP + (273) CMP + (336) GMP + (409) UMP + (1439) H</t>
  </si>
  <si>
    <t>RnaDegradation-PeptAbcTransporter-A1</t>
  </si>
  <si>
    <t>RNA degradation (Oligopeptide transport ATP-binding protein oppF)</t>
  </si>
  <si>
    <t>[c]: PeptAbcTransporter-A1-Rna + (2555) H2O ==&gt; (818) AMP + (529) CMP + (542) GMP + (667) UMP + (2555) H</t>
  </si>
  <si>
    <t>RnaDegradation-PeptAbcTransporter-A2</t>
  </si>
  <si>
    <t>RNA degradation (Oligopeptide transport ATP-binding protein oppD)</t>
  </si>
  <si>
    <t>[c]: PeptAbcTransporter-A2-Rna + (1271) H2O ==&gt; (392) AMP + (297) CMP + (271) GMP + (312) UMP + (1271) H</t>
  </si>
  <si>
    <t>RnaDegradation-PeptAbcTransporter-T1</t>
  </si>
  <si>
    <t>RNA degradation (Oligopeptide transport system permease protein oppC)</t>
  </si>
  <si>
    <t>[c]: PeptAbcTransporter-T1-Rna + (1130) H2O ==&gt; (301) AMP + (245) CMP + (249) GMP + (336) UMP + (1130) H</t>
  </si>
  <si>
    <t>RnaDegradation-PeptAbcTransporter-T2</t>
  </si>
  <si>
    <t>RNA degradation (Oligopeptide transport system permease protein oppB)</t>
  </si>
  <si>
    <t>[c]: PeptAbcTransporter-T2-Rna + (1214) H2O ==&gt; (293) AMP + (242) CMP + (246) GMP + (434) UMP + (1214) H</t>
  </si>
  <si>
    <t>RnaDegradation-Pfk</t>
  </si>
  <si>
    <t>RNA degradation (6-phosphofructokinase /Phosphohexokinase)</t>
  </si>
  <si>
    <t>[c]: Pfk-Rna + (986) H2O ==&gt; (282) AMP + (196) CMP + (225) GMP + (284) UMP + (986) H</t>
  </si>
  <si>
    <t>RnaDegradation-PgiB</t>
  </si>
  <si>
    <t>RNA degradation (Glucose-6-phosphate isomerase )</t>
  </si>
  <si>
    <t>[c]: PgiB-Rna + (1292) H2O ==&gt; (406) AMP + (259) CMP + (253) GMP + (375) UMP + (1292) H</t>
  </si>
  <si>
    <t>RnaDegradation-Pgk</t>
  </si>
  <si>
    <t>RNA degradation (Phosphoglycerate kinase)</t>
  </si>
  <si>
    <t>[c]: Pgk-Rna + (1229) H2O ==&gt; (351) AMP + (258) CMP + (296) GMP + (325) UMP + (1229) H</t>
  </si>
  <si>
    <t>RnaDegradation-Pgm</t>
  </si>
  <si>
    <t>RNA degradation (2,3-bisphosphoglycerate-independent phosphoglycerate mutase )</t>
  </si>
  <si>
    <t>[c]: Pgm-Rna + (1526) H2O ==&gt; (439) AMP + (321) CMP + (353) GMP + (414) UMP + (1526) H</t>
  </si>
  <si>
    <t>RnaDegradation-PiAbcTransporter-A</t>
  </si>
  <si>
    <t>RNA degradation (Phosphate import ATP-binding protein pstB)</t>
  </si>
  <si>
    <t>[c]: PiAbcTransporter-A-Rna + (989) H2O ==&gt; (347) AMP + (192) CMP + (189) GMP + (262) UMP + (989) H</t>
  </si>
  <si>
    <t>RnaDegradation-PiAbcTransporter-B</t>
  </si>
  <si>
    <t>RNA degradation (Phosphate-binding protein pstS)</t>
  </si>
  <si>
    <t>[c]: PiAbcTransporter-B-Rna + (1118) H2O ==&gt; (364) AMP + (223) CMP + (226) GMP + (306) UMP + (1118) H</t>
  </si>
  <si>
    <t>RnaDegradation-PiAbcTransporter-T</t>
  </si>
  <si>
    <t>RNA degradation (Phosphate transport system permease protein pstA homolog)</t>
  </si>
  <si>
    <t>[c]: PiAbcTransporter-T-Rna + (1955) H2O ==&gt; (506) AMP + (362) CMP + (397) GMP + (691) UMP + (1955) H</t>
  </si>
  <si>
    <t>RnaDegradation-Ppa</t>
  </si>
  <si>
    <t>RNA degradation (Inorganic pyrophosphatase )</t>
  </si>
  <si>
    <t>[c]: Ppa-Rna + (554) H2O ==&gt; (187) AMP + (89) CMP + (117) GMP + (162) UMP + (554) H</t>
  </si>
  <si>
    <t>RnaDegradation-Prs</t>
  </si>
  <si>
    <t>RNA degradation (Ribose-phosphate pyrophosphokinase )</t>
  </si>
  <si>
    <t>[c]: Prs-Rna + (1166) H2O ==&gt; (354) AMP + (252) CMP + (252) GMP + (309) UMP + (1166) H</t>
  </si>
  <si>
    <t>RnaDegradation-Pts</t>
  </si>
  <si>
    <t>RNA degradation (PTS EIIABC (glucose))</t>
  </si>
  <si>
    <t>[c]: Pts-Rna + (2822) H2O ==&gt; (797) AMP + (549) CMP + (615) GMP + (862) UMP + (2822) H</t>
  </si>
  <si>
    <t>RnaDegradation-Pyk</t>
  </si>
  <si>
    <t>RNA degradation (Pyruvate kinase)</t>
  </si>
  <si>
    <t>[c]: Pyk-Rna + (1526) H2O ==&gt; (479) AMP + (335) CMP + (319) GMP + (394) UMP + (1526) H</t>
  </si>
  <si>
    <t>RnaDegradation-PyrH</t>
  </si>
  <si>
    <t>RNA degradation (Uridylate kinase )</t>
  </si>
  <si>
    <t>[c]: PyrH-Rna + (728) H2O ==&gt; (228) AMP + (150) CMP + (156) GMP + (195) UMP + (728) H</t>
  </si>
  <si>
    <t>RnaDegradation-Ribosome-5S</t>
  </si>
  <si>
    <t>RNA degradation (5S ribosomal rRNA)</t>
  </si>
  <si>
    <t>[c]: Ribosome-5S-Rna + (107) H2O ==&gt; (29) AMP + (25) CMP + (29) GMP + (25) UMP + (107) H</t>
  </si>
  <si>
    <t>RnaDegradation-Ribosome-16S</t>
  </si>
  <si>
    <t>RNA degradation (16S ribosomal rRNA)</t>
  </si>
  <si>
    <t>[c]: Ribosome-16S-Rna + (1550) H2O ==&gt; (451) AMP + (293) CMP + (415) GMP + (392) UMP + (1550) H</t>
  </si>
  <si>
    <t>RnaDegradation-Ribosome-23S</t>
  </si>
  <si>
    <t>RNA degradation (23S ribosomal rRNA)</t>
  </si>
  <si>
    <t>[c]: Ribosome-23S-Rna + (2904) H2O ==&gt; (865) AMP + (516) CMP + (806) GMP + (718) UMP + (2904) H</t>
  </si>
  <si>
    <t>RnaDegradation-Ribosome-S2</t>
  </si>
  <si>
    <t>RNA degradation (30S ribosomal protein S2)</t>
  </si>
  <si>
    <t>[c]: Ribosome-S2-Rna + (884) H2O ==&gt; (297) AMP + (190) CMP + (170) GMP + (228) UMP + (884) H</t>
  </si>
  <si>
    <t>RnaDegradation-Ribosome-S3</t>
  </si>
  <si>
    <t>RNA degradation (30S ribosomal protein S3)</t>
  </si>
  <si>
    <t>[c]: Ribosome-S3-Rna + (821) H2O ==&gt; (253) AMP + (204) CMP + (183) GMP + (182) UMP + (821) H</t>
  </si>
  <si>
    <t>RnaDegradation-Ribosome-S4</t>
  </si>
  <si>
    <t>RNA degradation (30S ribosomal protein S4)</t>
  </si>
  <si>
    <t>[c]: Ribosome-S4-Rna + (617) H2O ==&gt; (179) AMP + (133) CMP + (148) GMP + (158) UMP + (617) H</t>
  </si>
  <si>
    <t>RnaDegradation-Ribosome-S5</t>
  </si>
  <si>
    <t>RNA degradation (30S ribosomal protein S5)</t>
  </si>
  <si>
    <t>[c]: Ribosome-S5-Rna + (659) H2O ==&gt; (204) AMP + (166) CMP + (152) GMP + (138) UMP + (659) H</t>
  </si>
  <si>
    <t>RnaDegradation-Ribosome-S6</t>
  </si>
  <si>
    <t>RNA degradation (30S ribosomal protein S6)</t>
  </si>
  <si>
    <t>[c]: Ribosome-S6-Rna + (647) H2O ==&gt; (235) AMP + (152) CMP + (126) GMP + (135) UMP + (647) H</t>
  </si>
  <si>
    <t>RnaDegradation-Ribosome-S7</t>
  </si>
  <si>
    <t>RNA degradation (30S ribosomal protein S7)</t>
  </si>
  <si>
    <t>[c]: Ribosome-S7-Rna + (467) H2O ==&gt; (143) AMP + (104) CMP + (110) GMP + (111) UMP + (467) H</t>
  </si>
  <si>
    <t>RnaDegradation-Ribosome-S8</t>
  </si>
  <si>
    <t>RNA degradation (30S ribosomal protein S8)</t>
  </si>
  <si>
    <t>[c]: Ribosome-S8-Rna + (428) H2O ==&gt; (131) AMP + (92) CMP + (96) GMP + (110) UMP + (428) H</t>
  </si>
  <si>
    <t>RnaDegradation-Ribosome-S9</t>
  </si>
  <si>
    <t>RNA degradation (30S ribosomal protein S9)</t>
  </si>
  <si>
    <t>[c]: Ribosome-S9-Rna + (398) H2O ==&gt; (126) AMP + (79) CMP + (84) GMP + (110) UMP + (398) H</t>
  </si>
  <si>
    <t>RnaDegradation-Ribosome-S10</t>
  </si>
  <si>
    <t>RNA degradation (30S ribosomal protein S10- NusE termination antitermination factor)</t>
  </si>
  <si>
    <t>[c]: Ribosome-S10-Rna + (326) H2O ==&gt; (108) AMP + (70) CMP + (71) GMP + (78) UMP + (326) H</t>
  </si>
  <si>
    <t>RnaDegradation-Ribosome-S11</t>
  </si>
  <si>
    <t>RNA degradation (30S ribosomal protein S11)</t>
  </si>
  <si>
    <t>[c]: Ribosome-S11-Rna + (365) H2O ==&gt; (109) AMP + (87) CMP + (92) GMP + (78) UMP + (365) H</t>
  </si>
  <si>
    <t>RnaDegradation-Ribosome-S12</t>
  </si>
  <si>
    <t>RNA degradation (30S ribosomal protein S12)</t>
  </si>
  <si>
    <t>[c]: Ribosome-S12-Rna + (419) H2O ==&gt; (134) AMP + (98) CMP + (89) GMP + (99) UMP + (419) H</t>
  </si>
  <si>
    <t>RnaDegradation-Ribosome-S13</t>
  </si>
  <si>
    <t>RNA degradation (30S ribosomal protein S13)</t>
  </si>
  <si>
    <t>[c]: Ribosome-S13-Rna + (374) H2O ==&gt; (116) AMP + (83) CMP + (91) GMP + (85) UMP + (374) H</t>
  </si>
  <si>
    <t>RnaDegradation-Ribosome-S14</t>
  </si>
  <si>
    <t>RNA degradation (30S ribosomal protein S14 type Z)</t>
  </si>
  <si>
    <t>[c]: Ribosome-S14-Rna + (185) H2O ==&gt; (54) AMP + (44) CMP + (43) GMP + (45) UMP + (185) H</t>
  </si>
  <si>
    <t>RnaDegradation-Ribosome-S15</t>
  </si>
  <si>
    <t>RNA degradation (30S ribosomal protein S15)</t>
  </si>
  <si>
    <t>[c]: Ribosome-S15-Rna + (260) H2O ==&gt; (91) AMP + (54) CMP + (52) GMP + (64) UMP + (260) H</t>
  </si>
  <si>
    <t>RnaDegradation-Ribosome-S16</t>
  </si>
  <si>
    <t>RNA degradation (30S ribosomal protein S16)</t>
  </si>
  <si>
    <t>[c]: Ribosome-S16-Rna + (266) H2O ==&gt; (89) AMP + (46) CMP + (61) GMP + (71) UMP + (266) H</t>
  </si>
  <si>
    <t>RnaDegradation-Ribosome-S17</t>
  </si>
  <si>
    <t>RNA degradation (30S ribosomal protein S17)</t>
  </si>
  <si>
    <t>[c]: Ribosome-S17-Rna + (257) H2O ==&gt; (89) AMP + (54) CMP + (62) GMP + (53) UMP + (257) H</t>
  </si>
  <si>
    <t>RnaDegradation-Ribosome-S18</t>
  </si>
  <si>
    <t>RNA degradation (30S ribosomal protein S18)</t>
  </si>
  <si>
    <t>[c]: Ribosome-S18-Rna + (314) H2O ==&gt; (105) AMP + (62) CMP + (62) GMP + (86) UMP + (314) H</t>
  </si>
  <si>
    <t>RnaDegradation-Ribosome-S19</t>
  </si>
  <si>
    <t>RNA degradation (30S ribosomal protein S19)</t>
  </si>
  <si>
    <t>[c]: Ribosome-S19-Rna + (263) H2O ==&gt; (82) AMP + (65) CMP + (52) GMP + (65) UMP + (263) H</t>
  </si>
  <si>
    <t>RnaDegradation-Ribosome-S20</t>
  </si>
  <si>
    <t>RNA degradation (30S ribosomal protein S20)</t>
  </si>
  <si>
    <t>[c]: Ribosome-S20-Rna + (263) H2O ==&gt; (106) AMP + (47) CMP + (45) GMP + (66) UMP + (263) H</t>
  </si>
  <si>
    <t>RnaDegradation-Ribosome-S21</t>
  </si>
  <si>
    <t>RNA degradation (30S ribosomal protein S21)</t>
  </si>
  <si>
    <t>[c]: Ribosome-S21-Rna + (182) H2O ==&gt; (64) AMP + (31) CMP + (43) GMP + (45) UMP + (182) H</t>
  </si>
  <si>
    <t>RnaDegradation-Ribosome-L1</t>
  </si>
  <si>
    <t>RNA degradation (50S ribosomal protein L1)</t>
  </si>
  <si>
    <t>[c]: Ribosome-L1-Rna + (680) H2O ==&gt; (208) AMP + (152) CMP + (149) GMP + (172) UMP + (680) H</t>
  </si>
  <si>
    <t>RnaDegradation-Ribosome-L2</t>
  </si>
  <si>
    <t>RNA degradation (50S ribosomal protein L2)</t>
  </si>
  <si>
    <t>[c]: Ribosome-L2-Rna + (863) H2O ==&gt; (250) AMP + (205) CMP + (207) GMP + (202) UMP + (863) H</t>
  </si>
  <si>
    <t>RnaDegradation-Ribosome-L3</t>
  </si>
  <si>
    <t>RNA degradation (50S ribosomal protein L3)</t>
  </si>
  <si>
    <t>[c]: Ribosome-L3-Rna + (863) H2O ==&gt; (287) AMP + (165) CMP + (217) GMP + (195) UMP + (863) H</t>
  </si>
  <si>
    <t>RnaDegradation-Ribosome-L4</t>
  </si>
  <si>
    <t>RNA degradation (50S ribosomal protein L4)</t>
  </si>
  <si>
    <t>[c]: Ribosome-L4-Rna + (638) H2O ==&gt; (215) AMP + (139) CMP + (133) GMP + (152) UMP + (638) H</t>
  </si>
  <si>
    <t>RnaDegradation-Ribosome-L5</t>
  </si>
  <si>
    <t>RNA degradation (50S ribosomal protein L5)</t>
  </si>
  <si>
    <t>[c]: Ribosome-L5-Rna + (542) H2O ==&gt; (158) AMP + (116) CMP + (121) GMP + (148) UMP + (542) H</t>
  </si>
  <si>
    <t>RnaDegradation-Ribosome-L6</t>
  </si>
  <si>
    <t>RNA degradation (50S ribosomal protein L6)</t>
  </si>
  <si>
    <t>[c]: Ribosome-L6-Rna + (554) H2O ==&gt; (179) AMP + (117) CMP + (131) GMP + (128) UMP + (554) H</t>
  </si>
  <si>
    <t>RnaDegradation-Ribosome-L7-12</t>
  </si>
  <si>
    <t>RNA degradation (50S ribosomal protein L7/L12)</t>
  </si>
  <si>
    <t>[c]: Ribosome-L7-12-Rna + (368) H2O ==&gt; (126) AMP + (56) CMP + (89) GMP + (98) UMP + (368) H</t>
  </si>
  <si>
    <t>RnaDegradation-Ribosome-L9</t>
  </si>
  <si>
    <t>RNA degradation (50S ribosomal protein L9)</t>
  </si>
  <si>
    <t>[c]: Ribosome-L9-Rna + (449) H2O ==&gt; (159) AMP + (81) CMP + (94) GMP + (116) UMP + (449) H</t>
  </si>
  <si>
    <t>RnaDegradation-Ribosome-L10</t>
  </si>
  <si>
    <t>RNA degradation (50S ribosomal protein L10)</t>
  </si>
  <si>
    <t>[c]: Ribosome-L10-Rna + (485) H2O ==&gt; (151) AMP + (77) CMP + (118) GMP + (140) UMP + (485) H</t>
  </si>
  <si>
    <t>RnaDegradation-Ribosome-L11</t>
  </si>
  <si>
    <t>RNA degradation (50S ribosomal protein L11)</t>
  </si>
  <si>
    <t>[c]: Ribosome-L11-Rna + (413) H2O ==&gt; (145) AMP + (87) CMP + (96) GMP + (86) UMP + (413) H</t>
  </si>
  <si>
    <t>RnaDegradation-Ribosome-L13</t>
  </si>
  <si>
    <t>RNA degradation (50S ribosomal protein L13)</t>
  </si>
  <si>
    <t>[c]: Ribosome-L13-Rna + (440) H2O ==&gt; (150) AMP + (84) CMP + (96) GMP + (111) UMP + (440) H</t>
  </si>
  <si>
    <t>RnaDegradation-Ribosome-L14</t>
  </si>
  <si>
    <t>RNA degradation (50S ribosomal protein L14)</t>
  </si>
  <si>
    <t>[c]: Ribosome-L14-Rna + (368) H2O ==&gt; (108) AMP + (66) CMP + (103) GMP + (92) UMP + (368) H</t>
  </si>
  <si>
    <t>RnaDegradation-Ribosome-L15</t>
  </si>
  <si>
    <t>RNA degradation (50S ribosomal protein L15)</t>
  </si>
  <si>
    <t>[c]: Ribosome-L15-Rna + (455) H2O ==&gt; (152) AMP + (96) CMP + (111) GMP + (97) UMP + (455) H</t>
  </si>
  <si>
    <t>RnaDegradation-Ribosome-L16</t>
  </si>
  <si>
    <t>RNA degradation (50S ribosomal protein L16)</t>
  </si>
  <si>
    <t>[c]: Ribosome-L16-Rna + (419) H2O ==&gt; (130) AMP + (87) CMP + (109) GMP + (94) UMP + (419) H</t>
  </si>
  <si>
    <t>RnaDegradation-Ribosome-L17</t>
  </si>
  <si>
    <t>RNA degradation (50S ribosomal protein L17)</t>
  </si>
  <si>
    <t>[c]: Ribosome-L17-Rna + (374) H2O ==&gt; (130) AMP + (75) CMP + (76) GMP + (94) UMP + (374) H</t>
  </si>
  <si>
    <t>RnaDegradation-Ribosome-L18</t>
  </si>
  <si>
    <t>RNA degradation (50S ribosomal protein L18)</t>
  </si>
  <si>
    <t>[c]: Ribosome-L18-Rna + (350) H2O ==&gt; (109) AMP + (76) CMP + (83) GMP + (83) UMP + (350) H</t>
  </si>
  <si>
    <t>RnaDegradation-Ribosome-L19</t>
  </si>
  <si>
    <t>RNA degradation (50S ribosomal protein L19)</t>
  </si>
  <si>
    <t>[c]: Ribosome-L19-Rna + (359) H2O ==&gt; (139) AMP + (58) CMP + (73) GMP + (90) UMP + (359) H</t>
  </si>
  <si>
    <t>RnaDegradation-Ribosome-L20</t>
  </si>
  <si>
    <t>RNA degradation (50S ribosomal protein L20)</t>
  </si>
  <si>
    <t>[c]: Ribosome-L20-Rna + (383) H2O ==&gt; (124) AMP + (81) CMP + (90) GMP + (89) UMP + (383) H</t>
  </si>
  <si>
    <t>RnaDegradation-Ribosome-L21</t>
  </si>
  <si>
    <t>RNA degradation (50S ribosomal protein L21)</t>
  </si>
  <si>
    <t>[c]: Ribosome-L21-Rna + (302) H2O ==&gt; (105) AMP + (52) CMP + (65) GMP + (81) UMP + (302) H</t>
  </si>
  <si>
    <t>RnaDegradation-Ribosome-L22</t>
  </si>
  <si>
    <t>RNA degradation (50S ribosomal protein L22)</t>
  </si>
  <si>
    <t>[c]: Ribosome-L22-Rna + (554) H2O ==&gt; (189) AMP + (134) CMP + (115) GMP + (117) UMP + (554) H</t>
  </si>
  <si>
    <t>RnaDegradation-Ribosome-L23</t>
  </si>
  <si>
    <t>RNA degradation (50S ribosomal protein L23)</t>
  </si>
  <si>
    <t>[c]: Ribosome-L23-Rna + (713) H2O ==&gt; (283) AMP + (145) CMP + (148) GMP + (138) UMP + (713) H</t>
  </si>
  <si>
    <t>RnaDegradation-Ribosome-L24</t>
  </si>
  <si>
    <t>RNA degradation (50S ribosomal protein L24)</t>
  </si>
  <si>
    <t>[c]: Ribosome-L24-Rna + (335) H2O ==&gt; (133) AMP + (68) CMP + (70) GMP + (65) UMP + (335) H</t>
  </si>
  <si>
    <t>RnaDegradation-Ribosome-L27</t>
  </si>
  <si>
    <t>RNA degradation (50S ribosomal protein L27)</t>
  </si>
  <si>
    <t>[c]: Ribosome-L27-Rna + (314) H2O ==&gt; (94) AMP + (60) CMP + (74) GMP + (87) UMP + (314) H</t>
  </si>
  <si>
    <t>RnaDegradation-Ribosome-L28</t>
  </si>
  <si>
    <t>RNA degradation (50S ribosomal protein L28)</t>
  </si>
  <si>
    <t>[c]: Ribosome-L28-Rna + (197) H2O ==&gt; (68) AMP + (53) CMP + (35) GMP + (42) UMP + (197) H</t>
  </si>
  <si>
    <t>RnaDegradation-Ribosome-L29</t>
  </si>
  <si>
    <t>RNA degradation (50S ribosomal protein L29)</t>
  </si>
  <si>
    <t>[c]: Ribosome-L29-Rna + (335) H2O ==&gt; (126) AMP + (67) CMP + (76) GMP + (67) UMP + (335) H</t>
  </si>
  <si>
    <t>RnaDegradation-Ribosome-L31</t>
  </si>
  <si>
    <t>RNA degradation (50S ribosomal protein L31)</t>
  </si>
  <si>
    <t>[c]: Ribosome-L31-Rna + (293) H2O ==&gt; (110) AMP + (57) CMP + (50) GMP + (77) UMP + (293) H</t>
  </si>
  <si>
    <t>RnaDegradation-Ribosome-L32</t>
  </si>
  <si>
    <t>RNA degradation (50S ribosomal protein L32)</t>
  </si>
  <si>
    <t>[c]: Ribosome-L32-Rna + (173) H2O ==&gt; (59) AMP + (37) CMP + (41) GMP + (37) UMP + (173) H</t>
  </si>
  <si>
    <t>RnaDegradation-Ribosome-L33-1</t>
  </si>
  <si>
    <t>RNA degradation (50S ribosomal protein L33 1)</t>
  </si>
  <si>
    <t>[c]: Ribosome-L33-1-Rna + (161) H2O ==&gt; (62) AMP + (27) CMP + (34) GMP + (39) UMP + (161) H</t>
  </si>
  <si>
    <t>RnaDegradation-Ribosome-L33-2</t>
  </si>
  <si>
    <t>RNA degradation (50S ribosomal protein L33 type 2)</t>
  </si>
  <si>
    <t>[c]: Ribosome-L33-2-Rna + (146) H2O ==&gt; (47) AMP + (27) CMP + (27) GMP + (46) UMP + (146) H</t>
  </si>
  <si>
    <t>RnaDegradation-Ribosome-L34</t>
  </si>
  <si>
    <t>RNA degradation (50S ribosomal protein L34)</t>
  </si>
  <si>
    <t>[c]: Ribosome-L34-Rna + (146) H2O ==&gt; (54) AMP + (35) CMP + (28) GMP + (30) UMP + (146) H</t>
  </si>
  <si>
    <t>RnaDegradation-Ribosome-L35</t>
  </si>
  <si>
    <t>RNA degradation (50S ribosomal protein L35)</t>
  </si>
  <si>
    <t>[c]: Ribosome-L35-Rna + (179) H2O ==&gt; (65) AMP + (40) CMP + (36) GMP + (39) UMP + (179) H</t>
  </si>
  <si>
    <t>RnaDegradation-Ribosome-L36</t>
  </si>
  <si>
    <t>RNA degradation (50S ribosomal protein L36)</t>
  </si>
  <si>
    <t>[c]: Ribosome-L36-Rna + (113) H2O ==&gt; (48) AMP + (21) CMP + (22) GMP + (23) UMP + (113) H</t>
  </si>
  <si>
    <t>RnaDegradation-RnaPolymerase-Alpha</t>
  </si>
  <si>
    <t>RNA degradation (DNA-directed RNA polymerase subunit alpha)</t>
  </si>
  <si>
    <t>[c]: RnaPolymerase-Alpha-Rna + (983) H2O ==&gt; (289) AMP + (187) CMP + (240) GMP + (268) UMP + (983) H</t>
  </si>
  <si>
    <t>RnaDegradation-RnaPolymerase-Beta</t>
  </si>
  <si>
    <t>RNA degradation (DNA-directed RNA polymerase subunit beta)</t>
  </si>
  <si>
    <t>[c]: RnaPolymerase-Beta-Rna + (4175) H2O ==&gt; (1250) AMP + (904) CMP + (925) GMP + (1097) UMP + (4175) H</t>
  </si>
  <si>
    <t>RnaDegradation-RnaPolymerase-Beta-prime</t>
  </si>
  <si>
    <t>RNA degradation (DNA-directed RNA polymerase subunit beta')</t>
  </si>
  <si>
    <t>[c]: RnaPolymerase-Beta-prime-Rna + (3872) H2O ==&gt; (1090) AMP + (825) CMP + (970) GMP + (988) UMP + (3872) H</t>
  </si>
  <si>
    <t>RnaDegradation-RnaPolymerase-Delta</t>
  </si>
  <si>
    <t>RNA degradation (DNA-directed RNA polymerase delta subunit)</t>
  </si>
  <si>
    <t>[c]: RnaPolymerase-Delta-Rna + (440) H2O ==&gt; (149) AMP + (77) CMP + (102) GMP + (113) UMP + (440) H</t>
  </si>
  <si>
    <t>RnaDegradation-Oligoribonuclease</t>
  </si>
  <si>
    <t>RNA degradation (Oligoribonuclease)</t>
  </si>
  <si>
    <t>[c]: Oligoribonuclease-Rna + (974) H2O ==&gt; (299) AMP + (209) CMP + (209) GMP + (258) UMP + (974) H</t>
  </si>
  <si>
    <t>RnaDegradation-Rpe</t>
  </si>
  <si>
    <t>RNA degradation (Probable ribulose-phosphate 3-epimerase)</t>
  </si>
  <si>
    <t>[c]: Rpe-Rna + (647) H2O ==&gt; (198) AMP + (140) CMP + (125) GMP + (185) UMP + (647) H</t>
  </si>
  <si>
    <t>RnaDegradation-Tim</t>
  </si>
  <si>
    <t>RNA degradation (Triosephosphate isomerase )</t>
  </si>
  <si>
    <t>[c]: Tim-Rna + (734) H2O ==&gt; (235) AMP + (153) CMP + (152) GMP + (195) UMP + (734) H</t>
  </si>
  <si>
    <t>RnaDegradation-TklB</t>
  </si>
  <si>
    <t>RNA degradation (Transketolase )</t>
  </si>
  <si>
    <t>[c]: TklB-Rna + (1946) H2O ==&gt; (568) AMP + (439) CMP + (438) GMP + (502) UMP + (1946) H</t>
  </si>
  <si>
    <t>RnaDegradation-Udk</t>
  </si>
  <si>
    <t>RNA degradation (Uridine kinase)</t>
  </si>
  <si>
    <t>[c]: Udk-Rna + (641) H2O ==&gt; (205) AMP + (119) CMP + (148) GMP + (170) UMP + (641) H</t>
  </si>
  <si>
    <t>RnaDegradation-Upp</t>
  </si>
  <si>
    <t>RNA degradation (Uracil phosphoribosyltransferase )</t>
  </si>
  <si>
    <t>[c]: Upp-Rna + (620) H2O ==&gt; (194) AMP + (134) CMP + (130) GMP + (163) UMP + (620) H</t>
  </si>
  <si>
    <t>Complexation-Apt</t>
  </si>
  <si>
    <t>Complexation (Apt)</t>
  </si>
  <si>
    <t>[c]: (2) Apt-Protein ==&gt; Apt-Complex</t>
  </si>
  <si>
    <t>Vmax was estimated as the average unfolded dwell time (1 min).</t>
  </si>
  <si>
    <t>Complexation-Eno</t>
  </si>
  <si>
    <t>Complexation (Eno)</t>
  </si>
  <si>
    <t>[c]: (2) Eno-Protein ==&gt; Eno-Complex</t>
  </si>
  <si>
    <t>Complexation-Fba</t>
  </si>
  <si>
    <t>Complexation (Fba)</t>
  </si>
  <si>
    <t>[c]: (2) Fba-Protein ==&gt; Fba-Complex</t>
  </si>
  <si>
    <t>Complexation-Gap</t>
  </si>
  <si>
    <t>Complexation (Gap)</t>
  </si>
  <si>
    <t>[c]: (4) Gap-Protein ==&gt; Gap-Complex</t>
  </si>
  <si>
    <t>Complexation-Gk</t>
  </si>
  <si>
    <t>Complexation (Gk)</t>
  </si>
  <si>
    <t>[c]: (2) Gk-Protein ==&gt; Gk-Complex</t>
  </si>
  <si>
    <t>Complexation-Hpt</t>
  </si>
  <si>
    <t>Complexation (Hpt)</t>
  </si>
  <si>
    <t>[c]: (4) Hpt-Protein ==&gt; Hpt-Complex</t>
  </si>
  <si>
    <t>Complexation-LacA</t>
  </si>
  <si>
    <t>Complexation (LacA)</t>
  </si>
  <si>
    <t>[c]: (2) LacA-Protein ==&gt; LacA-Complex</t>
  </si>
  <si>
    <t>Complexation-Ldh</t>
  </si>
  <si>
    <t>Complexation (Ldh)</t>
  </si>
  <si>
    <t>[c]: (4) Ldh-Protein ==&gt; Ldh-Complex</t>
  </si>
  <si>
    <t>Complexation-Lon</t>
  </si>
  <si>
    <t>Complexation (Lon)</t>
  </si>
  <si>
    <t>[c]: (6) Lon-Protein &lt;=&gt; Lon-Complex</t>
  </si>
  <si>
    <t>Complexation-Nox</t>
  </si>
  <si>
    <t>Complexation (Nox)</t>
  </si>
  <si>
    <t>[c]: (2) Nox-Protein ==&gt; Nox-Complex</t>
  </si>
  <si>
    <t>Complexation-PeptAbcTransporter</t>
  </si>
  <si>
    <t>Complexation (PeptAbcTransporter)</t>
  </si>
  <si>
    <t>[c]: PeptAbcTransporter-A1-Protein + PeptAbcTransporter-A2-Protein + PeptAbcTransporter-T1-Protein + PeptAbcTransporter-T2-Protein ==&gt; PeptAbcTransporter-Complex</t>
  </si>
  <si>
    <t>Complexation-Pfk</t>
  </si>
  <si>
    <t>Complexation (Pfk)</t>
  </si>
  <si>
    <t>[c]: (4) Pfk-Protein ==&gt; Pfk-Complex</t>
  </si>
  <si>
    <t>Complexation-PgiB</t>
  </si>
  <si>
    <t>Complexation (PgiB)</t>
  </si>
  <si>
    <t>[c]: (2) PgiB-Protein ==&gt; PgiB-Complex</t>
  </si>
  <si>
    <t>Complexation-Pgm</t>
  </si>
  <si>
    <t>Complexation (Pgm)</t>
  </si>
  <si>
    <t>[c]: (2) Pgm-Protein ==&gt; Pgm-Complex</t>
  </si>
  <si>
    <t>Complexation-PiAbcTransporter</t>
  </si>
  <si>
    <t>Complexation (PiAbcTransporter)</t>
  </si>
  <si>
    <t>[c]: (2) PiAbcTransporter-A-Protein + PiAbcTransporter-B-Protein + (2) PiAbcTransporter-T-Protein ==&gt; PiAbcTransporter-Complex</t>
  </si>
  <si>
    <t>Complexation-Ppa</t>
  </si>
  <si>
    <t>Complexation (Ppa)</t>
  </si>
  <si>
    <t>[c]: (6) Ppa-Protein ==&gt; Ppa-Complex</t>
  </si>
  <si>
    <t>Complexation-Prs</t>
  </si>
  <si>
    <t>Complexation (Prs)</t>
  </si>
  <si>
    <t>[c]: (6) Prs-Protein ==&gt; Prs-Complex</t>
  </si>
  <si>
    <t>Complexation-Pts</t>
  </si>
  <si>
    <t>Complexation (Pts)</t>
  </si>
  <si>
    <t>[c]: (2) Pts-Protein ==&gt; Pts-Complex</t>
  </si>
  <si>
    <t>Complexation-Pyk</t>
  </si>
  <si>
    <t>Complexation (Pyk)</t>
  </si>
  <si>
    <t>[c]: (4) Pyk-Protein ==&gt; Pyk-Complex</t>
  </si>
  <si>
    <t>Complexation-PyrH</t>
  </si>
  <si>
    <t>Complexation (PyrH)</t>
  </si>
  <si>
    <t>[c]: (6) PyrH-Protein ==&gt; PyrH-Complex</t>
  </si>
  <si>
    <t>Complexation-Ribosome</t>
  </si>
  <si>
    <t>Complexation (Ribosome)</t>
  </si>
  <si>
    <t>[c]: Ribosome-5S-Rna + Ribosome-16S-Rna + Ribosome-23S-Rna + Ribosome-S2-Protein + Ribosome-S3-Protein + Ribosome-S4-Protein + Ribosome-S5-Protein + Ribosome-S6-Protein + Ribosome-S7-Protein + Ribosome-S8-Protein + Ribosome-S9-Protein + Ribosome-S10-Protein + Ribosome-S11-Protein + Ribosome-S12-Protein + Ribosome-S13-Protein + Ribosome-S14-Protein + Ribosome-S15-Protein + Ribosome-S16-Protein + Ribosome-S17-Protein + Ribosome-S18-Protein + Ribosome-S19-Protein + Ribosome-S20-Protein + Ribosome-S21-Protein + Ribosome-L1-Protein + Ribosome-L2-Protein + Ribosome-L3-Protein + Ribosome-L4-Protein + Ribosome-L5-Protein + Ribosome-L6-Protein + Ribosome-L7-12-Protein + Ribosome-L9-Protein + Ribosome-L10-Protein + Ribosome-L11-Protein + Ribosome-L13-Protein + Ribosome-L14-Protein + Ribosome-L15-Protein + Ribosome-L16-Protein + Ribosome-L17-Protein + Ribosome-L18-Protein + Ribosome-L19-Protein + Ribosome-L20-Protein + Ribosome-L21-Protein + Ribosome-L22-Protein + Ribosome-L23-Protein + Ribosome-L24-Protein + Ribosome-L27-Protein + Ribosome-L28-Protein + Ribosome-L29-Protein + Ribosome-L31-Protein + Ribosome-L32-Protein + Ribosome-L33-1-Protein + Ribosome-L33-2-Protein + Ribosome-L34-Protein + Ribosome-L35-Protein + Ribosome-L36-Protein ==&gt; Ribosome-Complex</t>
  </si>
  <si>
    <t>Complexation-RnaPolymerase</t>
  </si>
  <si>
    <t>Complexation (RnaPolymerase)</t>
  </si>
  <si>
    <t>[c]: (2) RnaPolymerase-Alpha-Protein + RnaPolymerase-Beta-Protein + RnaPolymerase-Beta-prime-Protein + RnaPolymerase-Delta-Protein ==&gt; RnaPolymerase-Complex</t>
  </si>
  <si>
    <t>Complexation-Rpe</t>
  </si>
  <si>
    <t>Complexation (Rpe)</t>
  </si>
  <si>
    <t>[c]: (6) Rpe-Protein ==&gt; Rpe-Complex</t>
  </si>
  <si>
    <t>Complexation-Tim</t>
  </si>
  <si>
    <t>Complexation (Tim)</t>
  </si>
  <si>
    <t>[c]: (2) Tim-Protein ==&gt; Tim-Complex</t>
  </si>
  <si>
    <t>Complexation-TklB</t>
  </si>
  <si>
    <t>Complexation (TklB)</t>
  </si>
  <si>
    <t>[c]: (2) TklB-Protein ==&gt; TklB-Complex</t>
  </si>
  <si>
    <t>Complexation-Udk</t>
  </si>
  <si>
    <t>Complexation (Udk)</t>
  </si>
  <si>
    <t>[c]: (4) Udk-Protein ==&gt; Udk-Complex</t>
  </si>
  <si>
    <t>Complexation-Upp</t>
  </si>
  <si>
    <t>Complexation (Upp)</t>
  </si>
  <si>
    <t>[c]: (4) Upp-Protein ==&gt; Upp-Complex</t>
  </si>
  <si>
    <t>Vmax was estimated as the average unfolded dwell time (1 min).
v = Vmax * protein = ln(2) / unfolded-dwell-time * protein
Vmax = ln(2) / unfolded-dwell-time</t>
  </si>
  <si>
    <t>ProteinDegradation-Adk-Protein</t>
  </si>
  <si>
    <t>Protein degradation (Adenylate kinase)</t>
  </si>
  <si>
    <t>[c]: Adk-Protein + (214) H2O ==&gt; (12) ALA + (7) ARG + (9) ASP + (11) ASN + (4) CYS + (21) GLN + (10) GLU + (12) GLY + (8) HIS + (7) ILE + (32) LEU + (12) LYS + (4) MET + (10) PHE + (9) PRO + (8) SER + (16) THR + (1) TRP + (5) TYR + (17) VAL</t>
  </si>
  <si>
    <t>Km was estimated as the average protein concentration.
Vmax was estimated from the half-life of the protein and the average concentration of protease lon.
First, note that the average turnover rate is related to the empirically observed half-life:
v = Vmax / 2 * lon = ln(2) / free-half-life * free-protein
Rearranging yields:
Vmax = 2 * ln(2) / free-half-life * free-protein / lon</t>
  </si>
  <si>
    <t>ProteinDegradation-Apt-Protein</t>
  </si>
  <si>
    <t>Protein degradation (Adenine phosphoribosyltransferase )</t>
  </si>
  <si>
    <t>[c]: Apt-Protein + (140) H2O ==&gt; (14) ALA + (7) ARG + (6) ASP + (3) ASN + (4) CYS + (7) GLN + (10) GLU + (9) GLY + (3) HIS + (9) ILE + (21) LEU + (11) LYS + (2) MET + (6) PHE + (4) PRO + (4) SER + (6) THR + (0) TRP + (4) TYR + (11) VAL</t>
  </si>
  <si>
    <t>ProteinDegradation-Cmk-Protein</t>
  </si>
  <si>
    <t>Protein degradation (Cytidylate kinase)</t>
  </si>
  <si>
    <t>[c]: Cmk-Protein + (216) H2O ==&gt; (24) ALA + (13) ARG + (15) ASP + (12) ASN + (0) CYS + (17) GLN + (10) GLU + (7) GLY + (2) HIS + (14) ILE + (19) LEU + (13) LYS + (6) MET + (10) PHE + (5) PRO + (12) SER + (9) THR + (1) TRP + (8) TYR + (20) VAL</t>
  </si>
  <si>
    <t>ProteinDegradation-Eno-Protein</t>
  </si>
  <si>
    <t>Protein degradation (Enolase)</t>
  </si>
  <si>
    <t>[c]: Eno-Protein + (455) H2O ==&gt; (59) ALA + (8) ARG + (24) ASP + (25) ASN + (3) CYS + (23) GLN + (26) GLU + (34) GLY + (8) HIS + (35) ILE + (44) LEU + (38) LYS + (13) MET + (14) PHE + (12) PRO + (23) SER + (32) THR + (4) TRP + (11) TYR + (20) VAL</t>
  </si>
  <si>
    <t>ProteinDegradation-Fba-Protein</t>
  </si>
  <si>
    <t>Protein degradation (Fructose-biphosphate aldolase)</t>
  </si>
  <si>
    <t>[c]: Fba-Protein + (287) H2O ==&gt; (31) ALA + (2) ARG + (11) ASP + (15) ASN + (6) CYS + (14) GLN + (20) GLU + (24) GLY + (11) HIS + (22) ILE + (31) LEU + (26) LYS + (5) MET + (5) PHE + (11) PRO + (14) SER + (12) THR + (2) TRP + (8) TYR + (18) VAL</t>
  </si>
  <si>
    <t>ProteinDegradation-Gap-Protein</t>
  </si>
  <si>
    <t>Protein degradation (Glyceraldehyde-3-phosphate-dehydrogenase)</t>
  </si>
  <si>
    <t>[c]: Gap-Protein + (336) H2O ==&gt; (38) ALA + (13) ARG + (17) ASP + (19) ASN + (6) CYS + (8) GLN + (18) GLU + (17) GLY + (11) HIS + (25) ILE + (28) LEU + (28) LYS + (6) MET + (8) PHE + (9) PRO + (21) SER + (19) THR + (2) TRP + (9) TYR + (35) VAL</t>
  </si>
  <si>
    <t>ProteinDegradation-Gk-Protein</t>
  </si>
  <si>
    <t>Protein degradation (Guanylate kinase)</t>
  </si>
  <si>
    <t>[c]: Gk-Protein + (188) H2O ==&gt; (13) ALA + (8) ARG + (11) ASP + (11) ASN + (2) CYS + (10) GLN + (16) GLU + (10) GLY + (3) HIS + (14) ILE + (17) LEU + (17) LYS + (4) MET + (10) PHE + (4) PRO + (8) SER + (9) THR + (1) TRP + (8) TYR + (13) VAL</t>
  </si>
  <si>
    <t>ProteinDegradation-Hpt-Protein</t>
  </si>
  <si>
    <t>Protein degradation (Hypoxanthine-guanine phosphoribosyltransferase)</t>
  </si>
  <si>
    <t>[c]: Hpt-Protein + (188) H2O ==&gt; (9) ALA + (6) ARG + (15) ASP + (5) ASN + (4) CYS + (9) GLN + (8) GLU + (16) GLY + (4) HIS + (17) ILE + (20) LEU + (18) LYS + (2) MET + (12) PHE + (6) PRO + (12) SER + (4) THR + (1) TRP + (5) TYR + (16) VAL</t>
  </si>
  <si>
    <t>ProteinDegradation-LacA-Protein</t>
  </si>
  <si>
    <t>Protein degradation (Probable ribose-5-phosphate isomerase B )</t>
  </si>
  <si>
    <t>[c]: LacA-Protein + (151) H2O ==&gt; (15) ALA + (5) ARG + (10) ASP + (6) ASN + (3) CYS + (9) GLN + (9) GLU + (10) GLY + (5) HIS + (11) ILE + (18) LEU + (10) LYS + (4) MET + (4) PHE + (6) PRO + (7) SER + (5) THR + (0) TRP + (4) TYR + (11) VAL</t>
  </si>
  <si>
    <t>ProteinDegradation-Ldh-Protein</t>
  </si>
  <si>
    <t>Protein degradation (L-lactate dehydrogenase)</t>
  </si>
  <si>
    <t>[c]: Ldh-Protein + (311) H2O ==&gt; (30) ALA + (12) ARG + (16) ASP + (9) ASN + (1) CYS + (10) GLN + (22) GLU + (29) GLY + (3) HIS + (28) ILE + (27) LEU + (28) LYS + (7) MET + (12) PHE + (7) PRO + (25) SER + (11) THR + (0) TRP + (12) TYR + (23) VAL</t>
  </si>
  <si>
    <t>ProteinDegradation-Lon-Protein</t>
  </si>
  <si>
    <t>Protein degradation (ATP-dependent protease La)</t>
  </si>
  <si>
    <t>[c]: Lon-Protein + (794) H2O H2O &lt;=&gt; (36) ALA + (37) ARG + (57) ASP + (37) ASN + (5) CYS + (27) GLN + (65) GLU + (46) GLY + (12) HIS + (69) ILE + (83) LEU + (86) LYS + (14) MET + (24) PHE + (28) PRO + (46) SER + (40) THR + (2) TRP + (26) TYR + (55) VAL</t>
  </si>
  <si>
    <t>ProteinDegradation-Nox-Protein</t>
  </si>
  <si>
    <t>Protein degradation (Probable NADH oxidase)</t>
  </si>
  <si>
    <t>[c]: Nox-Protein + (478) H2O ==&gt; (42) ALA + (11) ARG + (30) ASP + (33) ASN + (5) CYS + (16) GLN + (23) GLU + (35) GLY + (12) HIS + (30) ILE + (44) LEU + (40) LYS + (13) MET + (24) PHE + (9) PRO + (24) SER + (23) THR + (3) TRP + (16) TYR + (46) VAL</t>
  </si>
  <si>
    <t>ProteinDegradation-PeptAbcTransporter-A1-Protein</t>
  </si>
  <si>
    <t>Protein degradation (Oligopeptide transport ATP-binding protein oppF)</t>
  </si>
  <si>
    <t>[c]: PeptAbcTransporter-A1-Protein + (850) H2O ==&gt; (55) ALA + (37) ARG + (45) ASP + (41) ASN + (5) CYS + (53) GLN + (61) GLU + (26) GLY + (17) HIS + (57) ILE + (96) LEU + (88) LYS + (10) MET + (49) PHE + (20) PRO + (55) SER + (52) THR + (8) TRP + (30) TYR + (46) VAL</t>
  </si>
  <si>
    <t>ProteinDegradation-PeptAbcTransporter-A2-Protein</t>
  </si>
  <si>
    <t>Protein degradation (Oligopeptide transport ATP-binding protein oppD)</t>
  </si>
  <si>
    <t>[c]: PeptAbcTransporter-A2-Protein + (422) H2O ==&gt; (39) ALA + (15) ARG + (24) ASP + (16) ASN + (3) CYS + (18) GLN + (20) GLU + (20) GLY + (8) HIS + (37) ILE + (33) LEU + (45) LYS + (11) MET + (18) PHE + (22) PRO + (22) SER + (29) THR + (3) TRP + (15) TYR + (25) VAL</t>
  </si>
  <si>
    <t>ProteinDegradation-PeptAbcTransporter-T1-Protein</t>
  </si>
  <si>
    <t>Protein degradation (Oligopeptide transport system permease protein oppC)</t>
  </si>
  <si>
    <t>[c]: PeptAbcTransporter-T1-Protein + (375) H2O ==&gt; (38) ALA + (16) ARG + (13) ASP + (18) ASN + (0) CYS + (13) GLN + (9) GLU + (22) GLY + (2) HIS + (42) ILE + (44) LEU + (16) LYS + (6) MET + (19) PHE + (16) PRO + (25) SER + (21) THR + (8) TRP + (10) TYR + (38) VAL</t>
  </si>
  <si>
    <t>ProteinDegradation-PeptAbcTransporter-T2-Protein</t>
  </si>
  <si>
    <t>Protein degradation (Oligopeptide transport system permease protein oppB)</t>
  </si>
  <si>
    <t>[c]: PeptAbcTransporter-T2-Protein + (403) H2O ==&gt; (22) ALA + (19) ARG + (11) ASP + (21) ASN + (1) CYS + (14) GLN + (9) GLU + (28) GLY + (6) HIS + (41) ILE + (51) LEU + (17) LYS + (6) MET + (35) PHE + (14) PRO + (32) SER + (23) THR + (4) TRP + (13) TYR + (37) VAL</t>
  </si>
  <si>
    <t>ProteinDegradation-Pfk-Protein</t>
  </si>
  <si>
    <t>Protein degradation (6-phosphofructokinase /Phosphohexokinase)</t>
  </si>
  <si>
    <t>[c]: Pfk-Protein + (327) H2O ==&gt; (25) ALA + (8) ARG + (15) ASP + (24) ASN + (5) CYS + (15) GLN + (14) GLU + (23) GLY + (10) HIS + (24) ILE + (30) LEU + (21) LYS + (8) MET + (14) PHE + (10) PRO + (22) SER + (18) THR + (0) TRP + (12) TYR + (30) VAL</t>
  </si>
  <si>
    <t>ProteinDegradation-PgiB-Protein</t>
  </si>
  <si>
    <t>Protein degradation (Glucose-6-phosphate isomerase )</t>
  </si>
  <si>
    <t>[c]: PgiB-Protein + (429) H2O ==&gt; (30) ALA + (11) ARG + (18) ASP + (21) ASN + (1) CYS + (28) GLN + (19) GLU + (29) GLY + (16) HIS + (21) ILE + (53) LEU + (33) LYS + (10) MET + (25) PHE + (12) PRO + (25) SER + (28) THR + (5) TRP + (21) TYR + (24) VAL</t>
  </si>
  <si>
    <t>ProteinDegradation-Pgk-Protein</t>
  </si>
  <si>
    <t>Protein degradation (Phosphoglycerate kinase)</t>
  </si>
  <si>
    <t>[c]: Pgk-Protein + (408) H2O ==&gt; (37) ALA + (8) ARG + (24) ASP + (24) ASN + (5) CYS + (20) GLN + (19) GLU + (35) GLY + (8) HIS + (25) ILE + (45) LEU + (35) LYS + (7) MET + (19) PHE + (11) PRO + (25) SER + (15) THR + (3) TRP + (6) TYR + (38) VAL</t>
  </si>
  <si>
    <t>ProteinDegradation-Pgm-Protein</t>
  </si>
  <si>
    <t>Protein degradation (2,3-bisphosphoglycerate-independent phosphoglycerate mutase )</t>
  </si>
  <si>
    <t>[c]: Pgm-Protein + (507) H2O ==&gt; (47) ALA + (13) ARG + (33) ASP + (34) ASN + (7) CYS + (22) GLN + (21) GLU + (34) GLY + (21) HIS + (31) ILE + (48) LEU + (31) LYS + (16) MET + (24) PHE + (21) PRO + (20) SER + (27) THR + (1) TRP + (21) TYR + (36) VAL</t>
  </si>
  <si>
    <t>ProteinDegradation-PiAbcTransporter-A-Protein</t>
  </si>
  <si>
    <t>Protein degradation (Phosphate import ATP-binding protein pstB)</t>
  </si>
  <si>
    <t>[c]: PiAbcTransporter-A-Protein + (328) H2O ==&gt; (18) ALA + (17) ARG + (16) ASP + (27) ASN + (3) CYS + (24) GLN + (18) GLU + (15) GLY + (6) HIS + (35) ILE + (30) LEU + (35) LYS + (4) MET + (15) PHE + (5) PRO + (12) SER + (22) THR + (4) TRP + (7) TYR + (16) VAL</t>
  </si>
  <si>
    <t>ProteinDegradation-PiAbcTransporter-B-Protein</t>
  </si>
  <si>
    <t>Protein degradation (Phosphate-binding protein pstS)</t>
  </si>
  <si>
    <t>[c]: PiAbcTransporter-B-Protein + (371) H2O ==&gt; (26) ALA + (9) ARG + (17) ASP + (36) ASN + (1) CYS + (11) GLN + (16) GLU + (24) GLY + (3) HIS + (18) ILE + (42) LEU + (34) LYS + (5) MET + (19) PHE + (10) PRO + (36) SER + (24) THR + (4) TRP + (11) TYR + (26) VAL</t>
  </si>
  <si>
    <t>ProteinDegradation-PiAbcTransporter-T-Protein</t>
  </si>
  <si>
    <t>Protein degradation (Phosphate transport system permease protein pstA homolog)</t>
  </si>
  <si>
    <t>[c]: PiAbcTransporter-T-Protein + (650) H2O ==&gt; (43) ALA + (24) ARG + (13) ASP + (27) ASN + (4) CYS + (22) GLN + (18) GLU + (33) GLY + (3) HIS + (75) ILE + (92) LEU + (37) LYS + (9) MET + (54) PHE + (17) PRO + (59) SER + (42) THR + (10) TRP + (15) TYR + (54) VAL</t>
  </si>
  <si>
    <t>ProteinDegradation-Ppa-Protein</t>
  </si>
  <si>
    <t>Protein degradation (Inorganic pyrophosphatase )</t>
  </si>
  <si>
    <t>[c]: Ppa-Protein + (183) H2O ==&gt; (6) ALA + (6) ARG + (18) ASP + (4) ASN + (3) CYS + (9) GLN + (13) GLU + (10) GLY + (3) HIS + (15) ILE + (17) LEU + (21) LYS + (4) MET + (8) PHE + (8) PRO + (7) SER + (6) THR + (2) TRP + (9) TYR + (15) VAL</t>
  </si>
  <si>
    <t>ProteinDegradation-Prs-Protein</t>
  </si>
  <si>
    <t>Protein degradation (Ribose-phosphate pyrophosphokinase )</t>
  </si>
  <si>
    <t>[c]: Prs-Protein + (387) H2O ==&gt; (30) ALA + (22) ARG + (21) ASP + (21) ASN + (8) CYS + (11) GLN + (16) GLU + (17) GLY + (14) HIS + (25) ILE + (41) LEU + (33) LYS + (9) MET + (17) PHE + (15) PRO + (25) SER + (21) THR + (3) TRP + (9) TYR + (30) VAL</t>
  </si>
  <si>
    <t>ProteinDegradation-Pts-Protein</t>
  </si>
  <si>
    <t>Protein degradation (PTS EIIABC (glucose))</t>
  </si>
  <si>
    <t>[c]: Pts-Protein + (939) H2O ==&gt; (89) ALA + (22) ARG + (30) ASP + (50) ASN + (3) CYS + (31) GLN + (36) GLU + (91) GLY + (9) HIS + (76) ILE + (89) LEU + (66) LYS + (17) MET + (61) PHE + (47) PRO + (56) SER + (54) THR + (14) TRP + (26) TYR + (73) VAL</t>
  </si>
  <si>
    <t>ProteinDegradation-Pyk-Protein</t>
  </si>
  <si>
    <t>Protein degradation (Pyruvate kinase)</t>
  </si>
  <si>
    <t>[c]: Pyk-Protein + (507) H2O ==&gt; (46) ALA + (18) ARG + (31) ASP + (39) ASN + (4) CYS + (21) GLN + (20) GLU + (21) GLY + (14) HIS + (43) ILE + (43) LEU + (45) LYS + (12) MET + (19) PHE + (16) PRO + (25) SER + (28) THR + (3) TRP + (22) TYR + (38) VAL</t>
  </si>
  <si>
    <t>ProteinDegradation-PyrH-Protein</t>
  </si>
  <si>
    <t>Protein degradation (Uridylate kinase )</t>
  </si>
  <si>
    <t>[c]: PyrH-Protein + (241) H2O ==&gt; (24) ALA + (4) ARG + (13) ASP + (15) ASN + (3) CYS + (9) GLN + (7) GLU + (17) GLY + (7) HIS + (27) ILE + (20) LEU + (23) LYS + (7) MET + (10) PHE + (5) PRO + (16) SER + (16) THR + (1) TRP + (6) TYR + (12) VAL</t>
  </si>
  <si>
    <t>ProteinDegradation-Ribosome-S2-Protein</t>
  </si>
  <si>
    <t>Protein degradation (30S ribosomal protein S2)</t>
  </si>
  <si>
    <t>[c]: Ribosome-S2-Protein + (293) H2O ==&gt; (23) ALA + (15) ARG + (9) ASP + (27) ASN + (2) CYS + (15) GLN + (24) GLU + (9) GLY + (4) HIS + (18) ILE + (31) LEU + (24) LYS + (8) MET + (10) PHE + (14) PRO + (10) SER + (19) THR + (2) TRP + (6) TYR + (24) VAL</t>
  </si>
  <si>
    <t>ProteinDegradation-Ribosome-S3-Protein</t>
  </si>
  <si>
    <t>Protein degradation (30S ribosomal protein S3)</t>
  </si>
  <si>
    <t>[c]: Ribosome-S3-Protein + (272) H2O ==&gt; (24) ALA + (18) ARG + (9) ASP + (24) ASN + (0) CYS + (19) GLN + (12) GLU + (17) GLY + (4) HIS + (26) ILE + (21) LEU + (21) LYS + (6) MET + (6) PHE + (9) PRO + (14) SER + (17) THR + (4) TRP + (6) TYR + (16) VAL</t>
  </si>
  <si>
    <t>ProteinDegradation-Ribosome-S4-Protein</t>
  </si>
  <si>
    <t>Protein degradation (30S ribosomal protein S4)</t>
  </si>
  <si>
    <t>[c]: Ribosome-S4-Protein + (204) H2O ==&gt; (8) ALA + (22) ARG + (5) ASP + (12) ASN + (0) CYS + (9) GLN + (11) GLU + (14) GLY + (3) HIS + (10) ILE + (18) LEU + (18) LYS + (5) MET + (11) PHE + (8) PRO + (15) SER + (11) THR + (1) TRP + (8) TYR + (16) VAL</t>
  </si>
  <si>
    <t>ProteinDegradation-Ribosome-S5-Protein</t>
  </si>
  <si>
    <t>Protein degradation (30S ribosomal protein S5)</t>
  </si>
  <si>
    <t>[c]: Ribosome-S5-Protein + (218) H2O ==&gt; (19) ALA + (17) ARG + (3) ASP + (19) ASN + (0) CYS + (10) GLN + (10) GLU + (22) GLY + (8) HIS + (21) ILE + (16) LEU + (23) LYS + (4) MET + (4) PHE + (7) PRO + (12) SER + (10) THR + (0) TRP + (4) TYR + (10) VAL</t>
  </si>
  <si>
    <t>ProteinDegradation-Ribosome-S6-Protein</t>
  </si>
  <si>
    <t>Protein degradation (30S ribosomal protein S6)</t>
  </si>
  <si>
    <t>[c]: Ribosome-S6-Protein + (214) H2O ==&gt; (12) ALA + (17) ARG + (9) ASP + (25) ASN + (0) CYS + (23) GLN + (15) GLU + (7) GLY + (3) HIS + (9) ILE + (19) LEU + (19) LYS + (2) MET + (7) PHE + (9) PRO + (10) SER + (8) THR + (2) TRP + (9) TYR + (10) VAL</t>
  </si>
  <si>
    <t>ProteinDegradation-Ribosome-S7-Protein</t>
  </si>
  <si>
    <t>Protein degradation (30S ribosomal protein S7)</t>
  </si>
  <si>
    <t>[c]: Ribosome-S7-Protein + (154) H2O ==&gt; (17) ALA + (16) ARG + (7) ASP + (10) ASN + (0) CYS + (4) GLN + (10) GLU + (6) GLY + (3) HIS + (12) ILE + (11) LEU + (15) LYS + (7) MET + (5) PHE + (7) PRO + (2) SER + (9) THR + (2) TRP + (2) TYR + (10) VAL</t>
  </si>
  <si>
    <t>ProteinDegradation-Ribosome-S8-Protein</t>
  </si>
  <si>
    <t>Protein degradation (30S ribosomal protein S8)</t>
  </si>
  <si>
    <t>[c]: Ribosome-S8-Protein + (141) H2O ==&gt; (10) ALA + (7) ARG + (4) ASP + (7) ASN + (0) CYS + (3) GLN + (5) GLU + (8) GLY + (1) HIS + (17) ILE + (16) LEU + (18) LYS + (3) MET + (4) PHE + (6) PRO + (6) SER + (12) THR + (1) TRP + (4) TYR + (10) VAL</t>
  </si>
  <si>
    <t>ProteinDegradation-Ribosome-S9-Protein</t>
  </si>
  <si>
    <t>Protein degradation (30S ribosomal protein S9)</t>
  </si>
  <si>
    <t>[c]: Ribosome-S9-Protein + (131) H2O ==&gt; (6) ALA + (12) ARG + (7) ASP + (5) ASN + (0) CYS + (7) GLN + (5) GLU + (11) GLY + (0) HIS + (6) ILE + (13) LEU + (19) LYS + (2) MET + (6) PHE + (6) PRO + (6) SER + (8) THR + (0) TRP + (5) TYR + (8) VAL</t>
  </si>
  <si>
    <t>ProteinDegradation-Ribosome-S10-Protein</t>
  </si>
  <si>
    <t>Protein degradation (30S ribosomal protein S10- NusE termination antitermination factor)</t>
  </si>
  <si>
    <t>[c]: Ribosome-S10-Protein + (107) H2O ==&gt; (5) ALA + (6) ARG + (6) ASP + (4) ASN + (0) CYS + (2) GLN + (6) GLU + (4) GLY + (2) HIS + (10) ILE + (11) LEU + (16) LYS + (2) MET + (2) PHE + (6) PRO + (6) SER + (6) THR + (0) TRP + (2) TYR + (12) VAL</t>
  </si>
  <si>
    <t>ProteinDegradation-Ribosome-S11-Protein</t>
  </si>
  <si>
    <t>Protein degradation (30S ribosomal protein S11)</t>
  </si>
  <si>
    <t>[c]: Ribosome-S11-Protein + (120) H2O ==&gt; (11) ALA + (5) ARG + (3) ASP + (7) ASN + (3) CYS + (0) GLN + (3) GLU + (13) GLY + (2) HIS + (9) ILE + (3) LEU + (16) LYS + (4) MET + (3) PHE + (8) PRO + (12) SER + (9) THR + (1) TRP + (1) TYR + (8) VAL</t>
  </si>
  <si>
    <t>ProteinDegradation-Ribosome-S12-Protein</t>
  </si>
  <si>
    <t>Protein degradation (30S ribosomal protein S12)</t>
  </si>
  <si>
    <t>[c]: Ribosome-S12-Protein + (138) H2O ==&gt; (8) ALA + (13) ARG + (2) ASP + (7) ASN + (1) CYS + (4) GLN + (4) GLU + (11) GLY + (4) HIS + (4) ILE + (14) LEU + (20) LYS + (2) MET + (1) PHE + (8) PRO + (7) SER + (10) THR + (0) TRP + (6) TYR + (13) VAL</t>
  </si>
  <si>
    <t>ProteinDegradation-Ribosome-S13-Protein</t>
  </si>
  <si>
    <t>Protein degradation (30S ribosomal protein S13)</t>
  </si>
  <si>
    <t>[c]: Ribosome-S13-Protein + (123) H2O ==&gt; (11) ALA + (16) ARG + (4) ASP + (8) ASN + (0) CYS + (4) GLN + (8) GLU + (8) GLY + (2) HIS + (15) ILE + (10) LEU + (12) LYS + (1) MET + (2) PHE + (4) PRO + (5) SER + (6) THR + (1) TRP + (2) TYR + (5) VAL</t>
  </si>
  <si>
    <t>ProteinDegradation-Ribosome-S14-Protein</t>
  </si>
  <si>
    <t>Protein degradation (30S ribosomal protein S14 type Z)</t>
  </si>
  <si>
    <t>[c]: Ribosome-S14-Protein + (60) H2O ==&gt; (9) ALA + (8) ARG + (0) ASP + (0) ASN + (4) CYS + (2) GLN + (1) GLU + (4) GLY + (1) HIS + (2) ILE + (4) LEU + (7) LYS + (1) MET + (3) PHE + (2) PRO + (3) SER + (2) THR + (1) TRP + (2) TYR + (5) VAL</t>
  </si>
  <si>
    <t>ProteinDegradation-Ribosome-S15-Protein</t>
  </si>
  <si>
    <t>Protein degradation (30S ribosomal protein S15)</t>
  </si>
  <si>
    <t>[c]: Ribosome-S15-Protein + (85) H2O ==&gt; (4) ALA + (5) ARG + (6) ASP + (5) ASN + (0) CYS + (6) GLN + (1) GLU + (4) GLY + (3) HIS + (6) ILE + (14) LEU + (13) LYS + (1) MET + (1) PHE + (0) PRO + (6) SER + (3) THR + (0) TRP + (3) TYR + (5) VAL</t>
  </si>
  <si>
    <t>ProteinDegradation-Ribosome-S16-Protein</t>
  </si>
  <si>
    <t>Protein degradation (30S ribosomal protein S16)</t>
  </si>
  <si>
    <t>[c]: Ribosome-S16-Protein + (87) H2O ==&gt; (7) ALA + (6) ARG + (4) ASP + (3) ASN + (1) CYS + (1) GLN + (4) GLU + (5) GLY + (2) HIS + (4) ILE + (7) LEU + (14) LYS + (2) MET + (2) PHE + (4) PRO + (5) SER + (4) THR + (2) TRP + (3) TYR + (8) VAL</t>
  </si>
  <si>
    <t>ProteinDegradation-Ribosome-S17-Protein</t>
  </si>
  <si>
    <t>Protein degradation (30S ribosomal protein S17)</t>
  </si>
  <si>
    <t>[c]: Ribosome-S17-Protein + (84) H2O ==&gt; (7) ALA + (8) ARG + (2) ASP + (3) ASN + (0) CYS + (4) GLN + (5) GLU + (3) GLY + (4) HIS + (6) ILE + (4) LEU + (14) LYS + (1) MET + (2) PHE + (2) PRO + (4) SER + (5) THR + (0) TRP + (2) TYR + (9) VAL</t>
  </si>
  <si>
    <t>ProteinDegradation-Ribosome-S18-Protein</t>
  </si>
  <si>
    <t>Protein degradation (30S ribosomal protein S18)</t>
  </si>
  <si>
    <t>[c]: Ribosome-S18-Protein + (103) H2O ==&gt; (7) ALA + (12) ARG + (5) ASP + (6) ASN + (3) CYS + (4) GLN + (7) GLU + (3) GLY + (3) HIS + (5) ILE + (9) LEU + (10) LYS + (4) MET + (6) PHE + (4) PRO + (2) SER + (6) THR + (0) TRP + (3) TYR + (5) VAL</t>
  </si>
  <si>
    <t>ProteinDegradation-Ribosome-S19-Protein</t>
  </si>
  <si>
    <t>Protein degradation (30S ribosomal protein S19)</t>
  </si>
  <si>
    <t>[c]: Ribosome-S19-Protein + (86) H2O ==&gt; (5) ALA + (6) ARG + (4) ASP + (6) ASN + (0) CYS + (2) GLN + (3) GLU + (5) GLY + (4) HIS + (4) ILE + (3) LEU + (11) LYS + (3) MET + (7) PHE + (3) PRO + (5) SER + (7) THR + (1) TRP + (1) TYR + (7) VAL</t>
  </si>
  <si>
    <t>ProteinDegradation-Ribosome-S20-Protein</t>
  </si>
  <si>
    <t>Protein degradation (30S ribosomal protein S20)</t>
  </si>
  <si>
    <t>[c]: Ribosome-S20-Protein + (86) H2O ==&gt; (6) ALA + (9) ARG + (2) ASP + (14) ASN + (0) CYS + (4) GLN + (3) GLU + (4) GLY + (1) HIS + (5) ILE + (8) LEU + (13) LYS + (1) MET + (1) PHE + (0) PRO + (4) SER + (5) THR + (0) TRP + (1) TYR + (6) VAL</t>
  </si>
  <si>
    <t>ProteinDegradation-Ribosome-S21-Protein</t>
  </si>
  <si>
    <t>Protein degradation (30S ribosomal protein S21)</t>
  </si>
  <si>
    <t>[c]: Ribosome-S21-Protein + (59) H2O ==&gt; (3) ALA + (11) ARG + (2) ASP + (2) ASN + (0) CYS + (2) GLN + (5) GLU + (1) GLY + (2) HIS + (3) ILE + (7) LEU + (11) LYS + (3) MET + (2) PHE + (1) PRO + (1) SER + (0) THR + (0) TRP + (1) TYR + (3) VAL</t>
  </si>
  <si>
    <t>ProteinDegradation-Ribosome-L1-Protein</t>
  </si>
  <si>
    <t>Protein degradation (50S ribosomal protein L1)</t>
  </si>
  <si>
    <t>[c]: Ribosome-L1-Protein + (225) H2O ==&gt; (23) ALA + (6) ARG + (17) ASP + (9) ASN + (0) CYS + (3) GLN + (7) GLU + (17) GLY + (3) HIS + (17) ILE + (26) LEU + (29) LYS + (6) MET + (6) PHE + (10) PRO + (12) SER + (15) THR + (1) TRP + (4) TYR + (15) VAL</t>
  </si>
  <si>
    <t>ProteinDegradation-Ribosome-L2-Protein</t>
  </si>
  <si>
    <t>Protein degradation (50S ribosomal protein L2)</t>
  </si>
  <si>
    <t>[c]: Ribosome-L2-Protein + (286) H2O ==&gt; (13) ALA + (24) ARG + (11) ASP + (18) ASN + (2) CYS + (7) GLN + (11) GLU + (31) GLY + (13) HIS + (26) ILE + (17) LEU + (28) LYS + (5) MET + (5) PHE + (15) PRO + (19) SER + (16) THR + (1) TRP + (9) TYR + (16) VAL</t>
  </si>
  <si>
    <t>ProteinDegradation-Ribosome-L3-Protein</t>
  </si>
  <si>
    <t>Protein degradation (50S ribosomal protein L3)</t>
  </si>
  <si>
    <t>[c]: Ribosome-L3-Protein + (286) H2O ==&gt; (25) ALA + (10) ARG + (6) ASP + (13) ASN + (1) CYS + (18) GLN + (21) GLU + (29) GLY + (5) HIS + (13) ILE + (15) LEU + (36) LYS + (6) MET + (12) PHE + (16) PRO + (10) SER + (16) THR + (1) TRP + (5) TYR + (29) VAL</t>
  </si>
  <si>
    <t>ProteinDegradation-Ribosome-L4-Protein</t>
  </si>
  <si>
    <t>Protein degradation (50S ribosomal protein L4)</t>
  </si>
  <si>
    <t>[c]: Ribosome-L4-Protein + (211) H2O ==&gt; (13) ALA + (6) ARG + (7) ASP + (14) ASN + (0) CYS + (10) GLN + (11) GLU + (15) GLY + (7) HIS + (6) ILE + (26) LEU + (30) LYS + (4) MET + (8) PHE + (7) PRO + (12) SER + (13) THR + (2) TRP + (2) TYR + (19) VAL</t>
  </si>
  <si>
    <t>ProteinDegradation-Ribosome-L5-Protein</t>
  </si>
  <si>
    <t>Protein degradation (50S ribosomal protein L5)</t>
  </si>
  <si>
    <t>[c]: Ribosome-L5-Protein + (179) H2O ==&gt; (14) ALA + (12) ARG + (8) ASP + (8) ASN + (1) CYS + (6) GLN + (9) GLU + (12) GLY + (2) HIS + (16) ILE + (22) LEU + (17) LYS + (4) MET + (8) PHE + (5) PRO + (11) SER + (8) THR + (1) TRP + (5) TYR + (11) VAL</t>
  </si>
  <si>
    <t>ProteinDegradation-Ribosome-L6-Protein</t>
  </si>
  <si>
    <t>Protein degradation (50S ribosomal protein L6)</t>
  </si>
  <si>
    <t>[c]: Ribosome-L6-Protein + (183) H2O ==&gt; (8) ALA + (7) ARG + (4) ASP + (13) ASN + (0) CYS + (7) GLN + (14) GLU + (17) GLY + (3) HIS + (15) ILE + (19) LEU + (25) LYS + (1) MET + (6) PHE + (9) PRO + (5) SER + (12) THR + (1) TRP + (5) TYR + (13) VAL</t>
  </si>
  <si>
    <t>ProteinDegradation-Ribosome-L7-12-Protein</t>
  </si>
  <si>
    <t>Protein degradation (50S ribosomal protein L7/L12)</t>
  </si>
  <si>
    <t>[c]: Ribosome-L7-12-Protein + (121) H2O ==&gt; (16) ALA + (2) ARG + (4) ASP + (2) ASN + (1) CYS + (3) GLN + (17) GLU + (8) GLY + (0) HIS + (8) ILE + (9) LEU + (14) LYS + (4) MET + (2) PHE + (3) PRO + (3) SER + (8) THR + (0) TRP + (2) TYR + (16) VAL</t>
  </si>
  <si>
    <t>ProteinDegradation-Ribosome-L9-Protein</t>
  </si>
  <si>
    <t>Protein degradation (50S ribosomal protein L9)</t>
  </si>
  <si>
    <t>[c]: Ribosome-L9-Protein + (148) H2O ==&gt; (7) ALA + (4) ARG + (10) ASP + (6) ASN + (0) CYS + (8) GLN + (8) GLU + (8) GLY + (8) HIS + (10) ILE + (16) LEU + (21) LYS + (3) MET + (9) PHE + (4) PRO + (5) SER + (8) THR + (0) TRP + (3) TYR + (11) VAL</t>
  </si>
  <si>
    <t>ProteinDegradation-Ribosome-L10-Protein</t>
  </si>
  <si>
    <t>Protein degradation (50S ribosomal protein L10)</t>
  </si>
  <si>
    <t>[c]: Ribosome-L10-Protein + (160) H2O ==&gt; (22) ALA + (6) ARG + (7) ASP + (8) ASN + (1) CYS + (3) GLN + (10) GLU + (10) GLY + (1) HIS + (10) ILE + (15) LEU + (21) LYS + (4) MET + (9) PHE + (2) PRO + (9) SER + (5) THR + (0) TRP + (4) TYR + (14) VAL</t>
  </si>
  <si>
    <t>ProteinDegradation-Ribosome-L11-Protein</t>
  </si>
  <si>
    <t>Protein degradation (50S ribosomal protein L11)</t>
  </si>
  <si>
    <t>[c]: Ribosome-L11-Protein + (136) H2O ==&gt; (17) ALA + (1) ARG + (4) ASP + (7) ASN + (1) CYS + (6) GLN + (8) GLU + (10) GLY + (0) HIS + (13) ILE + (11) LEU + (21) LYS + (6) MET + (4) PHE + (4) PRO + (3) SER + (11) THR + (0) TRP + (2) TYR + (8) VAL</t>
  </si>
  <si>
    <t>ProteinDegradation-Ribosome-L13-Protein</t>
  </si>
  <si>
    <t>Protein degradation (50S ribosomal protein L13)</t>
  </si>
  <si>
    <t>[c]: Ribosome-L13-Protein + (145) H2O ==&gt; (8) ALA + (7) ARG + (10) ASP + (10) ASN + (1) CYS + (8) GLN + (4) GLU + (10) GLY + (4) HIS + (8) ILE + (12) LEU + (19) LYS + (5) MET + (3) PHE + (3) PRO + (7) SER + (7) THR + (4) TRP + (5) TYR + (11) VAL</t>
  </si>
  <si>
    <t>ProteinDegradation-Ribosome-L14-Protein</t>
  </si>
  <si>
    <t>Protein degradation (50S ribosomal protein L14)</t>
  </si>
  <si>
    <t>[c]: Ribosome-L14-Protein + (121) H2O ==&gt; (8) ALA + (11) ARG + (7) ASP + (4) ASN + (1) CYS + (4) GLN + (4) GLU + (11) GLY + (1) HIS + (7) ILE + (9) LEU + (13) LYS + (3) MET + (4) PHE + (3) PRO + (6) SER + (6) THR + (0) TRP + (2) TYR + (18) VAL</t>
  </si>
  <si>
    <t>ProteinDegradation-Ribosome-L15-Protein</t>
  </si>
  <si>
    <t>Protein degradation (50S ribosomal protein L15)</t>
  </si>
  <si>
    <t>[c]: Ribosome-L15-Protein + (150) H2O ==&gt; (9) ALA + (9) ARG + (1) ASP + (8) ASN + (0) CYS + (8) GLN + (8) GLU + (16) GLY + (5) HIS + (6) ILE + (20) LEU + (25) LYS + (1) MET + (4) PHE + (6) PRO + (9) SER + (6) THR + (1) TRP + (1) TYR + (8) VAL</t>
  </si>
  <si>
    <t>ProteinDegradation-Ribosome-L16-Protein</t>
  </si>
  <si>
    <t>Protein degradation (50S ribosomal protein L16)</t>
  </si>
  <si>
    <t>[c]: Ribosome-L16-Protein + (138) H2O ==&gt; (12) ALA + (8) ARG + (1) ASP + (5) ASN + (1) CYS + (3) GLN + (9) GLU + (12) GLY + (3) HIS + (9) ILE + (7) LEU + (18) LYS + (6) MET + (4) PHE + (7) PRO + (8) SER + (7) THR + (4) TRP + (4) TYR + (11) VAL</t>
  </si>
  <si>
    <t>ProteinDegradation-Ribosome-L17-Protein</t>
  </si>
  <si>
    <t>Protein degradation (50S ribosomal protein L17)</t>
  </si>
  <si>
    <t>[c]: Ribosome-L17-Protein + (123) H2O ==&gt; (9) ALA + (8) ARG + (7) ASP + (7) ASN + (0) CYS + (6) GLN + (3) GLU + (6) GLY + (1) HIS + (4) ILE + (14) LEU + (17) LYS + (4) MET + (3) PHE + (4) PRO + (5) SER + (10) THR + (2) TRP + (5) TYR + (9) VAL</t>
  </si>
  <si>
    <t>ProteinDegradation-Ribosome-L18-Protein</t>
  </si>
  <si>
    <t>Protein degradation (50S ribosomal protein L18)</t>
  </si>
  <si>
    <t>[c]: Ribosome-L18-Protein + (115) H2O ==&gt; (11) ALA + (10) ARG + (6) ASP + (9) ASN + (0) CYS + (4) GLN + (3) GLU + (6) GLY + (4) HIS + (7) ILE + (13) LEU + (13) LYS + (2) MET + (3) PHE + (0) PRO + (8) SER + (5) THR + (1) TRP + (1) TYR + (10) VAL</t>
  </si>
  <si>
    <t>ProteinDegradation-Ribosome-L19-Protein</t>
  </si>
  <si>
    <t>Protein degradation (50S ribosomal protein L19)</t>
  </si>
  <si>
    <t>[c]: Ribosome-L19-Protein + (118) H2O ==&gt; (7) ALA + (12) ARG + (3) ASP + (6) ASN + (0) CYS + (6) GLN + (10) GLU + (7) GLY + (1) HIS + (13) ILE + (6) LEU + (18) LYS + (2) MET + (4) PHE + (3) PRO + (5) SER + (5) THR + (0) TRP + (3) TYR + (8) VAL</t>
  </si>
  <si>
    <t>ProteinDegradation-Ribosome-L20-Protein</t>
  </si>
  <si>
    <t>Protein degradation (50S ribosomal protein L20)</t>
  </si>
  <si>
    <t>[c]: Ribosome-L20-Protein + (126) H2O ==&gt; (13) ALA + (13) ARG + (2) ASP + (7) ASN + (0) CYS + (7) GLN + (5) GLU + (6) GLY + (2) HIS + (8) ILE + (11) LEU + (19) LYS + (2) MET + (4) PHE + (3) PRO + (8) SER + (4) THR + (2) TRP + (4) TYR + (7) VAL</t>
  </si>
  <si>
    <t>ProteinDegradation-Ribosome-L21-Protein</t>
  </si>
  <si>
    <t>Protein degradation (50S ribosomal protein L21)</t>
  </si>
  <si>
    <t>[c]: Ribosome-L21-Protein + (99) H2O ==&gt; (4) ALA + (4) ARG + (4) ASP + (2) ASN + (2) CYS + (5) GLN + (7) GLU + (5) GLY + (8) HIS + (5) ILE + (9) LEU + (14) LYS + (2) MET + (3) PHE + (3) PRO + (2) SER + (2) THR + (0) TRP + (4) TYR + (15) VAL</t>
  </si>
  <si>
    <t>ProteinDegradation-Ribosome-L22-Protein</t>
  </si>
  <si>
    <t>Protein degradation (50S ribosomal protein L22)</t>
  </si>
  <si>
    <t>[c]: Ribosome-L22-Protein + (183) H2O ==&gt; (19) ALA + (10) ARG + (3) ASP + (15) ASN + (2) CYS + (13) GLN + (4) GLU + (9) GLY + (1) HIS + (9) ILE + (12) LEU + (21) LYS + (6) MET + (3) PHE + (9) PRO + (16) SER + (13) THR + (2) TRP + (1) TYR + (16) VAL</t>
  </si>
  <si>
    <t>ProteinDegradation-Ribosome-L23-Protein</t>
  </si>
  <si>
    <t>Protein degradation (50S ribosomal protein L23)</t>
  </si>
  <si>
    <t>[c]: Ribosome-L23-Protein + (236) H2O ==&gt; (22) ALA + (4) ARG + (4) ASP + (5) ASN + (0) CYS + (4) GLN + (20) GLU + (7) GLY + (0) HIS + (8) ILE + (14) LEU + (50) LYS + (2) MET + (4) PHE + (15) PRO + (8) SER + (37) THR + (0) TRP + (3) TYR + (30) VAL</t>
  </si>
  <si>
    <t>ProteinDegradation-Ribosome-L24-Protein</t>
  </si>
  <si>
    <t>Protein degradation (50S ribosomal protein L24)</t>
  </si>
  <si>
    <t>[c]: Ribosome-L24-Protein + (110) H2O ==&gt; (7) ALA + (5) ARG + (4) ASP + (5) ASN + (0) CYS + (10) GLN + (2) GLU + (8) GLY + (1) HIS + (8) ILE + (6) LEU + (23) LYS + (3) MET + (3) PHE + (3) PRO + (4) SER + (9) THR + (0) TRP + (1) TYR + (9) VAL</t>
  </si>
  <si>
    <t>ProteinDegradation-Ribosome-L27-Protein</t>
  </si>
  <si>
    <t>Protein degradation (50S ribosomal protein L27)</t>
  </si>
  <si>
    <t>[c]: Ribosome-L27-Protein + (103) H2O ==&gt; (6) ALA + (7) ARG + (7) ASP + (4) ASN + (0) CYS + (6) GLN + (0) GLU + (13) GLY + (2) HIS + (4) ILE + (8) LEU + (14) LYS + (2) MET + (5) PHE + (2) PRO + (6) SER + (6) THR + (0) TRP + (4) TYR + (8) VAL</t>
  </si>
  <si>
    <t>ProteinDegradation-Ribosome-L28-Protein</t>
  </si>
  <si>
    <t>Protein degradation (50S ribosomal protein L28)</t>
  </si>
  <si>
    <t>[c]: Ribosome-L28-Protein + (64) H2O ==&gt; (2) ALA + (8) ARG + (2) ASP + (5) ASN + (1) CYS + (2) GLN + (0) GLU + (3) GLY + (2) HIS + (2) ILE + (8) LEU + (9) LYS + (1) MET + (0) PHE + (2) PRO + (4) SER + (9) THR + (1) TRP + (1) TYR + (3) VAL</t>
  </si>
  <si>
    <t>ProteinDegradation-Ribosome-L29-Protein</t>
  </si>
  <si>
    <t>Protein degradation (50S ribosomal protein L29)</t>
  </si>
  <si>
    <t>[c]: Ribosome-L29-Protein + (110) H2O ==&gt; (11) ALA + (7) ARG + (2) ASP + (5) ASN + (0) CYS + (5) GLN + (12) GLU + (2) GLY + (3) HIS + (4) ILE + (19) LEU + (19) LYS + (1) MET + (1) PHE + (1) PRO + (4) SER + (7) THR + (2) TRP + (2) TYR + (4) VAL</t>
  </si>
  <si>
    <t>ProteinDegradation-Ribosome-L31-Protein</t>
  </si>
  <si>
    <t>Protein degradation (50S ribosomal protein L31)</t>
  </si>
  <si>
    <t>[c]: Ribosome-L31-Protein + (96) H2O ==&gt; (5) ALA + (2) ARG + (2) ASP + (4) ASN + (4) CYS + (3) GLN + (8) GLU + (6) GLY + (4) HIS + (5) ILE + (6) LEU + (16) LYS + (1) MET + (7) PHE + (3) PRO + (9) SER + (8) THR + (0) TRP + (2) TYR + (2) VAL</t>
  </si>
  <si>
    <t>ProteinDegradation-Ribosome-L32-Protein</t>
  </si>
  <si>
    <t>Protein degradation (50S ribosomal protein L32)</t>
  </si>
  <si>
    <t>[c]: Ribosome-L32-Protein + (56) H2O ==&gt; (5) ALA + (8) ARG + (3) ASP + (0) ASN + (4) CYS + (4) GLN + (0) GLU + (3) GLY + (3) HIS + (0) ILE + (4) LEU + (8) LYS + (2) MET + (1) PHE + (0) PRO + (5) SER + (1) THR + (0) TRP + (2) TYR + (4) VAL</t>
  </si>
  <si>
    <t>ProteinDegradation-Ribosome-L33-1-Protein</t>
  </si>
  <si>
    <t>Protein degradation (50S ribosomal protein L33 1)</t>
  </si>
  <si>
    <t>[c]: Ribosome-L33-1-Protein + (52) H2O ==&gt; (2) ALA + (6) ARG + (1) ASP + (5) ASN + (4) CYS + (0) GLN + (3) GLU + (1) GLY + (1) HIS + (1) ILE + (4) LEU + (10) LYS + (1) MET + (2) PHE + (1) PRO + (2) SER + (2) THR + (0) TRP + (1) TYR + (6) VAL</t>
  </si>
  <si>
    <t>ProteinDegradation-Ribosome-L33-2-Protein</t>
  </si>
  <si>
    <t>Protein degradation (50S ribosomal protein L33 type 2)</t>
  </si>
  <si>
    <t>[c]: Ribosome-L33-2-Protein + (47) H2O ==&gt; (0) ALA + (3) ARG + (2) ASP + (4) ASN + (4) CYS + (3) GLN + (0) GLU + (0) GLY + (2) HIS + (4) ILE + (4) LEU + (7) LYS + (1) MET + (2) PHE + (0) PRO + (4) SER + (1) THR + (1) TRP + (2) TYR + (4) VAL</t>
  </si>
  <si>
    <t>ProteinDegradation-Ribosome-L34-Protein</t>
  </si>
  <si>
    <t>Protein degradation (50S ribosomal protein L34)</t>
  </si>
  <si>
    <t>[c]: Ribosome-L34-Protein + (47) H2O ==&gt; (5) ALA + (8) ARG + (0) ASP + (0) ASN + (0) CYS + (3) GLN + (1) GLU + (2) GLY + (1) HIS + (0) ILE + (5) LEU + (8) LYS + (2) MET + (1) PHE + (1) PRO + (4) SER + (4) THR + (0) TRP + (1) TYR + (2) VAL</t>
  </si>
  <si>
    <t>ProteinDegradation-Ribosome-L35-Protein</t>
  </si>
  <si>
    <t>Protein degradation (50S ribosomal protein L35)</t>
  </si>
  <si>
    <t>[c]: Ribosome-L35-Protein + (58) H2O ==&gt; (5) ALA + (5) ARG + (1) ASP + (1) ASN + (0) CYS + (3) GLN + (0) GLU + (3) GLY + (4) HIS + (3) ILE + (4) LEU + (13) LYS + (1) MET + (2) PHE + (1) PRO + (5) SER + (5) THR + (0) TRP + (1) TYR + (2) VAL</t>
  </si>
  <si>
    <t>ProteinDegradation-Ribosome-L36-Protein</t>
  </si>
  <si>
    <t>Protein degradation (50S ribosomal protein L36)</t>
  </si>
  <si>
    <t>[c]: Ribosome-L36-Protein + (36) H2O ==&gt; (1) ALA + (4) ARG + (1) ASP + (0) ASN + (3) CYS + (4) GLN + (0) GLU + (1) GLY + (2) HIS + (5) ILE + (0) LEU + (8) LYS + (1) MET + (0) PHE + (1) PRO + (1) SER + (1) THR + (0) TRP + (0) TYR + (4) VAL</t>
  </si>
  <si>
    <t>ProteinDegradation-RnaPolymerase-Alpha-Protein</t>
  </si>
  <si>
    <t>Protein degradation (DNA-directed RNA polymerase subunit alpha)</t>
  </si>
  <si>
    <t>[c]: RnaPolymerase-Alpha-Protein + (326) H2O ==&gt; (24) ALA + (15) ARG + (11) ASP + (18) ASN + (4) CYS + (10) GLN + (32) GLU + (18) GLY + (5) HIS + (25) ILE + (34) LEU + (28) LYS + (6) MET + (17) PHE + (10) PRO + (19) SER + (15) THR + (1) TRP + (6) TYR + (29) VAL</t>
  </si>
  <si>
    <t>ProteinDegradation-RnaPolymerase-Beta-Protein</t>
  </si>
  <si>
    <t>Protein degradation (DNA-directed RNA polymerase subunit beta)</t>
  </si>
  <si>
    <t>[c]: RnaPolymerase-Beta-Protein + (1390) H2O ==&gt; (87) ALA + (66) ARG + (95) ASP + (82) ASN + (10) CYS + (63) GLN + (93) GLU + (91) GLY + (24) HIS + (120) ILE + (132) LEU + (108) LYS + (27) MET + (48) PHE + (54) PRO + (94) SER + (60) THR + (2) TRP + (47) TYR + (88) VAL</t>
  </si>
  <si>
    <t>ProteinDegradation-RnaPolymerase-Beta-prime-Protein</t>
  </si>
  <si>
    <t>Protein degradation (DNA-directed RNA polymerase subunit beta')</t>
  </si>
  <si>
    <t>[c]: RnaPolymerase-Beta-prime-Protein + (1289) H2O ==&gt; (78) ALA + (70) ARG + (68) ASP + (64) ASN + (11) CYS + (46) GLN + (80) GLU + (85) GLY + (25) HIS + (117) ILE + (116) LEU + (112) LYS + (20) MET + (51) PHE + (44) PRO + (83) SER + (68) THR + (6) TRP + (44) TYR + (102) VAL</t>
  </si>
  <si>
    <t>ProteinDegradation-RnaPolymerase-Delta-Protein</t>
  </si>
  <si>
    <t>Protein degradation (DNA-directed RNA polymerase delta subunit)</t>
  </si>
  <si>
    <t>[c]: RnaPolymerase-Delta-Protein + (145) H2O ==&gt; (5) ALA + (4) ARG + (16) ASP + (11) ASN + (0) CYS + (8) GLN + (18) GLU + (6) GLY + (1) HIS + (10) ILE + (8) LEU + (13) LYS + (5) MET + (13) PHE + (3) PRO + (7) SER + (4) THR + (3) TRP + (4) TYR + (7) VAL</t>
  </si>
  <si>
    <t>ProteinDegradation-Oligoribonuclease-Protein</t>
  </si>
  <si>
    <t>Protein degradation (Oligoribonuclease)</t>
  </si>
  <si>
    <t>[c]: Oligoribonuclease-Protein + (323) H2O ==&gt; (29) ALA + (15) ARG + (18) ASP + (19) ASN + (5) CYS + (23) GLN + (15) GLU + (14) GLY + (15) HIS + (25) ILE + (26) LEU + (23) LYS + (4) MET + (18) PHE + (10) PRO + (13) SER + (12) THR + (4) TRP + (11) TYR + (25) VAL</t>
  </si>
  <si>
    <t>ProteinDegradation-Rpe-Protein</t>
  </si>
  <si>
    <t>Protein degradation (Probable ribulose-phosphate 3-epimerase)</t>
  </si>
  <si>
    <t>[c]: Rpe-Protein + (214) H2O ==&gt; (10) ALA + (7) ARG + (12) ASP + (11) ASN + (1) CYS + (22) GLN + (9) GLU + (12) GLY + (12) HIS + (16) ILE + (27) LEU + (12) LYS + (4) MET + (17) PHE + (7) PRO + (6) SER + (6) THR + (1) TRP + (4) TYR + (19) VAL</t>
  </si>
  <si>
    <t>ProteinDegradation-Tim-Protein</t>
  </si>
  <si>
    <t>Protein degradation (Triosephosphate isomerase )</t>
  </si>
  <si>
    <t>[c]: Tim-Protein + (243) H2O ==&gt; (22) ALA + (4) ARG + (9) ASP + (14) ASN + (2) CYS + (19) GLN + (13) GLU + (15) GLY + (5) HIS + (20) ILE + (29) LEU + (18) LYS + (3) MET + (7) PHE + (6) PRO + (11) SER + (16) THR + (2) TRP + (9) TYR + (20) VAL</t>
  </si>
  <si>
    <t>ProteinDegradation-TklB-Protein</t>
  </si>
  <si>
    <t>Protein degradation (Transketolase )</t>
  </si>
  <si>
    <t>[c]: TklB-Protein + (647) H2O ==&gt; (54) ALA + (19) ARG + (33) ASP + (43) ASN + (5) CYS + (42) GLN + (26) GLU + (41) GLY + (23) HIS + (28) ILE + (71) LEU + (39) LYS + (17) MET + (26) PHE + (27) PRO + (38) SER + (38) THR + (7) TRP + (27) TYR + (44) VAL</t>
  </si>
  <si>
    <t>ProteinDegradation-Udk-Protein</t>
  </si>
  <si>
    <t>Protein degradation (Uridine kinase)</t>
  </si>
  <si>
    <t>[c]: Udk-Protein + (212) H2O ==&gt; (13) ALA + (13) ARG + (14) ASP + (8) ASN + (2) CYS + (5) GLN + (15) GLU + (10) GLY + (5) HIS + (19) ILE + (19) LEU + (22) LYS + (8) MET + (7) PHE + (9) PRO + (9) SER + (7) THR + (6) TRP + (8) TYR + (14) VAL</t>
  </si>
  <si>
    <t>ProteinDegradation-Upp-Protein</t>
  </si>
  <si>
    <t>Protein degradation (Uracil phosphoribosyltransferase )</t>
  </si>
  <si>
    <t>[c]: Upp-Protein + (205) H2O ==&gt; (15) ALA + (7) ARG + (9) ASP + (8) ASN + (0) CYS + (2) GLN + (14) GLU + (13) GLY + (7) HIS + (23) ILE + (18) LEU + (20) LYS + (5) MET + (5) PHE + (10) PRO + (14) SER + (12) THR + (0) TRP + (7) TYR + (17) VAL</t>
  </si>
  <si>
    <t>ProteinDegradation-Apt-Complex</t>
  </si>
  <si>
    <t>Protein degradation (Apt complex)</t>
  </si>
  <si>
    <t>[c]: Apt-Complex + (280) H2O &lt;=&gt; (28) ALA + (14) ARG + (12) ASP + (6) ASN + (8) CYS + (14) GLN + (20) GLU + (18) GLY + (6) HIS + (18) ILE + (42) LEU + (22) LYS + (4) MET + (12) PHE + (8) PRO + (8) SER + (12) THR + (0) TRP + (8) TYR + (22) VAL</t>
  </si>
  <si>
    <t>ProteinDegradation-Eno-Complex</t>
  </si>
  <si>
    <t>Protein degradation (Eno complex)</t>
  </si>
  <si>
    <t>[c]: Eno-Complex + (910) H2O &lt;=&gt; (118) ALA + (16) ARG + (48) ASP + (50) ASN + (6) CYS + (46) GLN + (52) GLU + (68) GLY + (16) HIS + (70) ILE + (88) LEU + (76) LYS + (26) MET + (28) PHE + (24) PRO + (46) SER + (64) THR + (8) TRP + (22) TYR + (40) VAL</t>
  </si>
  <si>
    <t>ProteinDegradation-Fba-Complex</t>
  </si>
  <si>
    <t>Protein degradation (Fba complex)</t>
  </si>
  <si>
    <t>[c]: Fba-Complex + (574) H2O &lt;=&gt; (62) ALA + (4) ARG + (22) ASP + (30) ASN + (12) CYS + (28) GLN + (40) GLU + (48) GLY + (22) HIS + (44) ILE + (62) LEU + (52) LYS + (10) MET + (10) PHE + (22) PRO + (28) SER + (24) THR + (4) TRP + (16) TYR + (36) VAL</t>
  </si>
  <si>
    <t>ProteinDegradation-Gap-Complex</t>
  </si>
  <si>
    <t>Protein degradation (Gap complex)</t>
  </si>
  <si>
    <t>[c]: Gap-Complex + (1344) H2O &lt;=&gt; (152) ALA + (52) ARG + (68) ASP + (76) ASN + (24) CYS + (32) GLN + (72) GLU + (68) GLY + (44) HIS + (100) ILE + (112) LEU + (112) LYS + (24) MET + (32) PHE + (36) PRO + (84) SER + (76) THR + (8) TRP + (36) TYR + (140) VAL</t>
  </si>
  <si>
    <t>ProteinDegradation-Gk-Complex</t>
  </si>
  <si>
    <t>Protein degradation (Gk complex)</t>
  </si>
  <si>
    <t>[c]: Gk-Complex + (376) H2O &lt;=&gt; (26) ALA + (16) ARG + (22) ASP + (22) ASN + (4) CYS + (20) GLN + (32) GLU + (20) GLY + (6) HIS + (28) ILE + (34) LEU + (34) LYS + (8) MET + (20) PHE + (8) PRO + (16) SER + (18) THR + (2) TRP + (16) TYR + (26) VAL</t>
  </si>
  <si>
    <t>ProteinDegradation-Hpt-Complex</t>
  </si>
  <si>
    <t>Protein degradation (Hpt complex)</t>
  </si>
  <si>
    <t>[c]: Hpt-Complex + (752) H2O &lt;=&gt; (36) ALA + (24) ARG + (60) ASP + (20) ASN + (16) CYS + (36) GLN + (32) GLU + (64) GLY + (16) HIS + (68) ILE + (80) LEU + (72) LYS + (8) MET + (48) PHE + (24) PRO + (48) SER + (16) THR + (4) TRP + (20) TYR + (64) VAL</t>
  </si>
  <si>
    <t>ProteinDegradation-LacA-Complex</t>
  </si>
  <si>
    <t>Protein degradation (LacA complex)</t>
  </si>
  <si>
    <t>[c]: LacA-Complex + (302) H2O &lt;=&gt; (30) ALA + (10) ARG + (20) ASP + (12) ASN + (6) CYS + (18) GLN + (18) GLU + (20) GLY + (10) HIS + (22) ILE + (36) LEU + (20) LYS + (8) MET + (8) PHE + (12) PRO + (14) SER + (10) THR + (0) TRP + (8) TYR + (22) VAL</t>
  </si>
  <si>
    <t>ProteinDegradation-Ldh-Complex</t>
  </si>
  <si>
    <t>Protein degradation (Ldh complex)</t>
  </si>
  <si>
    <t>[c]: Ldh-Complex + (1244) H2O &lt;=&gt; (120) ALA + (48) ARG + (64) ASP + (36) ASN + (4) CYS + (40) GLN + (88) GLU + (116) GLY + (12) HIS + (112) ILE + (108) LEU + (112) LYS + (28) MET + (48) PHE + (28) PRO + (100) SER + (44) THR + (0) TRP + (48) TYR + (92) VAL</t>
  </si>
  <si>
    <t>ProteinDegradation-Lon-Complex</t>
  </si>
  <si>
    <t>Protein degradation (Lon complex)</t>
  </si>
  <si>
    <t>[c]: Lon-Complex + (4764) H2O &lt;=&gt; (216) ALA + (222) ARG + (342) ASP + (222) ASN + (30) CYS + (162) GLN + (390) GLU + (276) GLY + (72) HIS + (414) ILE + (498) LEU + (516) LYS + (84) MET + (144) PHE + (168) PRO + (276) SER + (240) THR + (12) TRP + (156) TYR + (330) VAL</t>
  </si>
  <si>
    <t>ProteinDegradation-Nox-Complex</t>
  </si>
  <si>
    <t>Protein degradation (Nox complex)</t>
  </si>
  <si>
    <t>[c]: Nox-Complex + (956) H2O &lt;=&gt; (84) ALA + (22) ARG + (60) ASP + (66) ASN + (10) CYS + (32) GLN + (46) GLU + (70) GLY + (24) HIS + (60) ILE + (88) LEU + (80) LYS + (26) MET + (48) PHE + (18) PRO + (48) SER + (46) THR + (6) TRP + (32) TYR + (92) VAL</t>
  </si>
  <si>
    <t>ProteinDegradation-PeptAbcTransporter-Complex</t>
  </si>
  <si>
    <t>Protein degradation (PeptAbcTransporter complex)</t>
  </si>
  <si>
    <t>[c]: PeptAbcTransporter-Complex + (2050) H2O &lt;=&gt; (154) ALA + (87) ARG + (93) ASP + (96) ASN + (9) CYS + (98) GLN + (99) GLU + (96) GLY + (33) HIS + (177) ILE + (224) LEU + (166) LYS + (33) MET + (121) PHE + (72) PRO + (134) SER + (125) THR + (23) TRP + (68) TYR + (146) VAL</t>
  </si>
  <si>
    <t>ProteinDegradation-Pfk-Complex</t>
  </si>
  <si>
    <t>Protein degradation (Pfk complex)</t>
  </si>
  <si>
    <t>[c]: Pfk-Complex + (1308) H2O &lt;=&gt; (100) ALA + (32) ARG + (60) ASP + (96) ASN + (20) CYS + (60) GLN + (56) GLU + (92) GLY + (40) HIS + (96) ILE + (120) LEU + (84) LYS + (32) MET + (56) PHE + (40) PRO + (88) SER + (72) THR + (0) TRP + (48) TYR + (120) VAL</t>
  </si>
  <si>
    <t>ProteinDegradation-PgiB-Complex</t>
  </si>
  <si>
    <t>Protein degradation (PgiB complex)</t>
  </si>
  <si>
    <t>[c]: PgiB-Complex + (858) H2O &lt;=&gt; (60) ALA + (22) ARG + (36) ASP + (42) ASN + (2) CYS + (56) GLN + (38) GLU + (58) GLY + (32) HIS + (42) ILE + (106) LEU + (66) LYS + (20) MET + (50) PHE + (24) PRO + (50) SER + (56) THR + (10) TRP + (42) TYR + (48) VAL</t>
  </si>
  <si>
    <t>ProteinDegradation-Pgm-Complex</t>
  </si>
  <si>
    <t>Protein degradation (Pgm complex)</t>
  </si>
  <si>
    <t>[c]: Pgm-Complex + (1014) H2O &lt;=&gt; (94) ALA + (26) ARG + (66) ASP + (68) ASN + (14) CYS + (44) GLN + (42) GLU + (68) GLY + (42) HIS + (62) ILE + (96) LEU + (62) LYS + (32) MET + (48) PHE + (42) PRO + (40) SER + (54) THR + (2) TRP + (42) TYR + (72) VAL</t>
  </si>
  <si>
    <t>ProteinDegradation-PiAbcTransporter-Complex</t>
  </si>
  <si>
    <t>Protein degradation (PiAbcTransporter complex)</t>
  </si>
  <si>
    <t>[c]: PiAbcTransporter-Complex + (2327) H2O &lt;=&gt; (148) ALA + (91) ARG + (75) ASP + (144) ASN + (15) CYS + (103) GLN + (88) GLU + (120) GLY + (21) HIS + (238) ILE + (286) LEU + (178) LYS + (31) MET + (157) PHE + (54) PRO + (178) SER + (152) THR + (32) TRP + (55) TYR + (166) VAL</t>
  </si>
  <si>
    <t>ProteinDegradation-Ppa-Complex</t>
  </si>
  <si>
    <t>Protein degradation (Ppa complex)</t>
  </si>
  <si>
    <t>[c]: Ppa-Complex + (1098) H2O &lt;=&gt; (36) ALA + (36) ARG + (108) ASP + (24) ASN + (18) CYS + (54) GLN + (78) GLU + (60) GLY + (18) HIS + (90) ILE + (102) LEU + (126) LYS + (24) MET + (48) PHE + (48) PRO + (42) SER + (36) THR + (12) TRP + (54) TYR + (90) VAL</t>
  </si>
  <si>
    <t>ProteinDegradation-Prs-Complex</t>
  </si>
  <si>
    <t>Protein degradation (Prs complex)</t>
  </si>
  <si>
    <t>[c]: Prs-Complex + (2322) H2O &lt;=&gt; (180) ALA + (132) ARG + (126) ASP + (126) ASN + (48) CYS + (66) GLN + (96) GLU + (102) GLY + (84) HIS + (150) ILE + (246) LEU + (198) LYS + (54) MET + (102) PHE + (90) PRO + (150) SER + (126) THR + (18) TRP + (54) TYR + (180) VAL</t>
  </si>
  <si>
    <t>ProteinDegradation-Pts-Complex</t>
  </si>
  <si>
    <t>Protein degradation (Pts complex)</t>
  </si>
  <si>
    <t>[c]: Pts-Complex + (1878) H2O &lt;=&gt; (178) ALA + (44) ARG + (60) ASP + (100) ASN + (6) CYS + (62) GLN + (72) GLU + (182) GLY + (18) HIS + (152) ILE + (178) LEU + (132) LYS + (34) MET + (122) PHE + (94) PRO + (112) SER + (108) THR + (28) TRP + (52) TYR + (146) VAL</t>
  </si>
  <si>
    <t>ProteinDegradation-Pyk-Complex</t>
  </si>
  <si>
    <t>Protein degradation (Pyk complex)</t>
  </si>
  <si>
    <t>[c]: Pyk-Complex + (2028) H2O &lt;=&gt; (184) ALA + (72) ARG + (124) ASP + (156) ASN + (16) CYS + (84) GLN + (80) GLU + (84) GLY + (56) HIS + (172) ILE + (172) LEU + (180) LYS + (48) MET + (76) PHE + (64) PRO + (100) SER + (112) THR + (12) TRP + (88) TYR + (152) VAL</t>
  </si>
  <si>
    <t>ProteinDegradation-PyrH-Complex</t>
  </si>
  <si>
    <t>Protein degradation (PyrH complex)</t>
  </si>
  <si>
    <t>[c]: PyrH-Complex + (1446) H2O &lt;=&gt; (144) ALA + (24) ARG + (78) ASP + (90) ASN + (18) CYS + (54) GLN + (42) GLU + (102) GLY + (42) HIS + (162) ILE + (120) LEU + (138) LYS + (42) MET + (60) PHE + (30) PRO + (96) SER + (96) THR + (6) TRP + (36) TYR + (72) VAL</t>
  </si>
  <si>
    <t>ProteinDegradation-Ribosome-Complex</t>
  </si>
  <si>
    <t>Protein degradation (Ribosome complex)</t>
  </si>
  <si>
    <t>[c]: Ribosome-Complex + (11594) H2O &lt;=&gt; (1345) AMP + (834) CMP + (1250) GMP + (1135) UMP + (4561) H + (531) ALA + (466) ARG + (244) ASP + (403) ASN + (48) CYS + (307) GLN + (361) GLU + (453) GLY + (153) HIS + (446) ILE + (610) LEU + (918) LYS + (156) MET + (217) PHE + (254) PRO + (354) SER + (424) THR + (45) TRP + (162) TYR + (533) VAL</t>
  </si>
  <si>
    <t>ProteinDegradation-RnaPolymerase-Complex</t>
  </si>
  <si>
    <t>Protein degradation (RnaPolymerase complex)</t>
  </si>
  <si>
    <t>[c]: RnaPolymerase-Complex + (3476) H2O &lt;=&gt; (218) ALA + (170) ARG + (201) ASP + (193) ASN + (29) CYS + (137) GLN + (255) GLU + (218) GLY + (60) HIS + (297) ILE + (324) LEU + (289) LYS + (64) MET + (146) PHE + (121) PRO + (222) SER + (162) THR + (13) TRP + (107) TYR + (255) VAL</t>
  </si>
  <si>
    <t>ProteinDegradation-Rpe-Complex</t>
  </si>
  <si>
    <t>Protein degradation (Rpe complex)</t>
  </si>
  <si>
    <t>[c]: Rpe-Complex + (1284) H2O &lt;=&gt; (60) ALA + (42) ARG + (72) ASP + (66) ASN + (6) CYS + (132) GLN + (54) GLU + (72) GLY + (72) HIS + (96) ILE + (162) LEU + (72) LYS + (24) MET + (102) PHE + (42) PRO + (36) SER + (36) THR + (6) TRP + (24) TYR + (114) VAL</t>
  </si>
  <si>
    <t>ProteinDegradation-Tim-Complex</t>
  </si>
  <si>
    <t>Protein degradation (Tim complex)</t>
  </si>
  <si>
    <t>[c]: Tim-Complex + (486) H2O &lt;=&gt; (44) ALA + (8) ARG + (18) ASP + (28) ASN + (4) CYS + (38) GLN + (26) GLU + (30) GLY + (10) HIS + (40) ILE + (58) LEU + (36) LYS + (6) MET + (14) PHE + (12) PRO + (22) SER + (32) THR + (4) TRP + (18) TYR + (40) VAL</t>
  </si>
  <si>
    <t>ProteinDegradation-TklB-Complex</t>
  </si>
  <si>
    <t>Protein degradation (TklB complex)</t>
  </si>
  <si>
    <t>[c]: TklB-Complex + (1294) H2O &lt;=&gt; (108) ALA + (38) ARG + (66) ASP + (86) ASN + (10) CYS + (84) GLN + (52) GLU + (82) GLY + (46) HIS + (56) ILE + (142) LEU + (78) LYS + (34) MET + (52) PHE + (54) PRO + (76) SER + (76) THR + (14) TRP + (54) TYR + (88) VAL</t>
  </si>
  <si>
    <t>ProteinDegradation-Udk-Complex</t>
  </si>
  <si>
    <t>Protein degradation (Udk complex)</t>
  </si>
  <si>
    <t>[c]: Udk-Complex + (848) H2O &lt;=&gt; (52) ALA + (52) ARG + (56) ASP + (32) ASN + (8) CYS + (20) GLN + (60) GLU + (40) GLY + (20) HIS + (76) ILE + (76) LEU + (88) LYS + (32) MET + (28) PHE + (36) PRO + (36) SER + (28) THR + (24) TRP + (32) TYR + (56) VAL</t>
  </si>
  <si>
    <t>ProteinDegradation-Upp-Complex</t>
  </si>
  <si>
    <t>Protein degradation (Upp complex)</t>
  </si>
  <si>
    <t>[c]: Upp-Complex + (820) H2O &lt;=&gt; (60) ALA + (28) ARG + (36) ASP + (32) ASN + (0) CYS + (8) GLN + (56) GLU + (52) GLY + (28) HIS + (92) ILE + (72) LEU + (80) LYS + (20) MET + (20) PHE + (40) PRO + (56) SER + (48) THR + (0) TRP + (28) TYR + (68) VAL</t>
  </si>
  <si>
    <t>Value</t>
  </si>
  <si>
    <t>Units</t>
  </si>
  <si>
    <t>Cell cycle length</t>
  </si>
  <si>
    <t>s</t>
  </si>
  <si>
    <t>Carbon-containing metabolite exchange rate</t>
  </si>
  <si>
    <t>Exchange rate upper bound for carbon-containing metabolites (mmol/gDCW/h). Maranas et al. used 5 mmol/gDCW/h for all carbon-containing metabolites [Ref-0004]. Feist et al. used 11.2 mmol/gDCW/h for glucose [Ref-0005].</t>
  </si>
  <si>
    <t>Non-carbon-containing metabolite exchange rate</t>
  </si>
  <si>
    <t>Exchange rate upper bound for non-carbon-containing metabolites (mmol/gDCW/h). Maranas et al. used 20 mmol/gDCW/h for all carbon-containing metabolites [Ref-0004]. Feist et al. used 18.5 mmol/gDCW/h for oxygen [Ref-0005].</t>
  </si>
  <si>
    <t>dimensionless</t>
  </si>
  <si>
    <t>[Ref-0006]</t>
  </si>
  <si>
    <t>Ref-0001</t>
  </si>
  <si>
    <t>Zhao, Haitian, et al. "Amyloid-beta peptide degradation in cell cultures by mycoplasma contaminants." BMC research notes 1.1 (2008): 38.</t>
  </si>
  <si>
    <t>DOI</t>
  </si>
  <si>
    <t>10.1186/1756-0500-1-38</t>
  </si>
  <si>
    <t>Ref-0002</t>
  </si>
  <si>
    <t>Wodke, Judith AH, et al. "MyMpn: a database for the systems biology model organism Mycoplasma pneumoniae." Nucleic acids research (2014): gku1105.</t>
  </si>
  <si>
    <t>10.1093/nar/gku1105</t>
  </si>
  <si>
    <t>Ref-0003</t>
  </si>
  <si>
    <t>Sundararaj, Shan, et al. "The CyberCell Database (CCDB): a comprehensive, self‐updating, relational database to coordinate and facilitate in silico modeling of Escherichia coli." Nucleic acids research 32.suppl 1 (2004): D293-D295.</t>
  </si>
  <si>
    <t>10.1093/nar/gkh108</t>
  </si>
  <si>
    <t>Metabolite concentrations</t>
  </si>
  <si>
    <t>Ref-0004</t>
  </si>
  <si>
    <t>Suthers, Patrick F., et al. "A genome-scale metabolic reconstruction of Mycoplasma genitalium, i PS189." PLoS Comput Biol 5.2 (2009): e1000285.</t>
  </si>
  <si>
    <t>10.1371/journal.pcbi.1000285</t>
  </si>
  <si>
    <t>Ref-0005</t>
  </si>
  <si>
    <t>Feist, Adam M., et al. "A genome‐scale metabolic reconstruction for Escherichia coli K‐12 MG1655 that accounts for 1260 ORFs and thermodynamic information." Molecular systems biology 3.1 (2007).</t>
  </si>
  <si>
    <t>10.1038/msb4100155</t>
  </si>
  <si>
    <t>Ref-0006</t>
  </si>
  <si>
    <t>Bray, Dennis. Cell movements: from molecules to motility. Garland Science, 2001.</t>
  </si>
  <si>
    <t>ISBN</t>
  </si>
  <si>
    <t>Ref-0007</t>
  </si>
  <si>
    <t>Wittig, Ulrike, et al. "SABIO-RK: integration and curation of reaction kinetics data." Data integration in the life sciences. Springer Berlin Heidelberg, 2006.</t>
  </si>
  <si>
    <t>10.1007/11799511_9</t>
  </si>
  <si>
    <t>Ref-0008</t>
  </si>
  <si>
    <t>Berry, Alan, and Karen E. Marshall. "Identification of zinc‐binding ligands in the Class II fructose‐1, 6‐bisphosphate aldolase of Escherichia coli." FEBS letters 318.1 (1993): 11-16.</t>
  </si>
  <si>
    <t>10.1016/0014-5793(93)81317-S</t>
  </si>
  <si>
    <t>Ref-0009</t>
  </si>
  <si>
    <t>10.1002/chem.200903096</t>
  </si>
  <si>
    <t>Ref-0010</t>
  </si>
  <si>
    <t>Fillinger, Sabine, et al. "Two glyceraldehyde-3-phosphate dehydrogenases with opposite physiological roles in a nonphotosynthetic bacterium." Journal of Biological Chemistry 275.19 (2000): 14031-14037.</t>
  </si>
  <si>
    <t>10.1074/jbc.275.19.14031</t>
  </si>
  <si>
    <t>Ref-0011</t>
  </si>
  <si>
    <t>Even, S., et al. "Pyruvate metabolism in Lactococcus lactis is dependent upon glyceraldehyde-3-phosphate dehydrogenase activity." Metabolic engineering 1.3 (1999): 198-205.</t>
  </si>
  <si>
    <t>10.1006/mben.1999.0120</t>
  </si>
  <si>
    <t>Ref-0012</t>
  </si>
  <si>
    <t>Crow, Vaughan L., and C. L. Wittenberger. "Separation and properties of NAD+-and NADP+-dependent glyceraldehyde-3-phosphate dehydrogenases from Streptococcus mutans." Journal of Biological Chemistry 254.4 (1979): 1134-1142.</t>
  </si>
  <si>
    <t>PMID</t>
  </si>
  <si>
    <t>Ref-0013</t>
  </si>
  <si>
    <t>Karr, Jonathan R., et al. "A whole-cell computational model predicts phenotype from genotype." Cell 150.2 (2012): 389-401.</t>
  </si>
  <si>
    <t>10.1016/j.cell.2012.05.044</t>
  </si>
  <si>
    <t>Ref-0014</t>
  </si>
  <si>
    <t>Yus, Eva, et al. "Impact of genome reduction on bacterial metabolism and its regulation." science 326.5957 (2009): 1263-1268.</t>
  </si>
  <si>
    <t>10.1126/science.1177263</t>
  </si>
  <si>
    <t>Ref-0015</t>
  </si>
  <si>
    <t>PPLO Media</t>
  </si>
  <si>
    <t>URL</t>
  </si>
  <si>
    <t>http://www.bd.com/europe/regulatory/Assets/IFU/Difco_BBL/211456.pdf</t>
  </si>
  <si>
    <t>Ref-0016</t>
  </si>
  <si>
    <t>Beef heart infusion – A1502</t>
  </si>
  <si>
    <t>http://www.solabia.com/solabia/content/NT0000443A.pdf</t>
  </si>
  <si>
    <t>Ref-0017</t>
  </si>
  <si>
    <t>Donor horse serum</t>
  </si>
  <si>
    <t>http://cellgro.com/media/docs/files/items/35030CV_1M2126.pdf</t>
  </si>
  <si>
    <t>Ref-0018</t>
  </si>
  <si>
    <t>Pork meat peptone - A1728</t>
  </si>
  <si>
    <t>http://www.solabia.com/solabia/content/NT0000444E.pdf</t>
  </si>
  <si>
    <t>Ref-0019</t>
  </si>
  <si>
    <t>Wikipedia</t>
  </si>
  <si>
    <t>http://en.wikipedia.org</t>
  </si>
  <si>
    <t>discrete kinetic</t>
  </si>
  <si>
    <t>constraint-based</t>
  </si>
  <si>
    <t>Table S1a</t>
  </si>
  <si>
    <t>Submodels</t>
  </si>
  <si>
    <t>Simulating single-cell metabolism using a stochastic flux-balance analysis algorithm</t>
  </si>
  <si>
    <t>Table S1</t>
  </si>
  <si>
    <t>Table</t>
  </si>
  <si>
    <t>Title</t>
  </si>
  <si>
    <t>Table S1b</t>
  </si>
  <si>
    <t>Table S1c</t>
  </si>
  <si>
    <t>Table S1d</t>
  </si>
  <si>
    <t>Table S1e</t>
  </si>
  <si>
    <t>Table S1f</t>
  </si>
  <si>
    <t>Compartments</t>
  </si>
  <si>
    <t>Species</t>
  </si>
  <si>
    <t>Reactions</t>
  </si>
  <si>
    <t>Parameters</t>
  </si>
  <si>
    <t>References</t>
  </si>
  <si>
    <t>10.1016/S0021-9258(17)34179-0</t>
  </si>
  <si>
    <t>978-0815332824</t>
  </si>
  <si>
    <t>https://isbndb.com/book/9780815332824</t>
  </si>
  <si>
    <t>https://doi.org/10.1186/1756-0500-1-38</t>
  </si>
  <si>
    <t>https://doi.org/10.1093/nar/gku1105</t>
  </si>
  <si>
    <t>https://doi.org/10.1093/nar/gkh108</t>
  </si>
  <si>
    <t>https://doi.org/10.1371/journal.pcbi.1000285</t>
  </si>
  <si>
    <t>https://doi.org/10.1038/msb4100155</t>
  </si>
  <si>
    <t>https://doi.org/10.1007/11799511_9</t>
  </si>
  <si>
    <t>https://doi.org/10.1016/0014-5793(93)81317-S</t>
  </si>
  <si>
    <t>https://doi.org/10.1002/chem.200903096</t>
  </si>
  <si>
    <t>https://doi.org/10.1074/jbc.275.19.14031</t>
  </si>
  <si>
    <t>https://doi.org/10.1006/mben.1999.0120</t>
  </si>
  <si>
    <t>https://doi.org/10.1016/S0021-9258(17)34179-0</t>
  </si>
  <si>
    <t>https://doi.org/10.1016/j.cell.2012.05.044</t>
  </si>
  <si>
    <t>https://doi.org/10.1126/science.1177263</t>
  </si>
  <si>
    <t>Initial volume (L)</t>
  </si>
  <si>
    <t>Modeling framework</t>
  </si>
  <si>
    <t>Iturrate, Laura, et al. "Preparation and Characterization of a Bifunctional Aldolase/Kinase Enzyme: A More Efficient Biocatalyst for C–C Bond Formation." Chemistry–A European Journal 16.13 (2010): 4018-4030.</t>
  </si>
  <si>
    <t>Fraction of cell mass which is not water</t>
  </si>
  <si>
    <r>
      <t>mmol gDCW</t>
    </r>
    <r>
      <rPr>
        <vertAlign val="superscript"/>
        <sz val="10"/>
        <color rgb="FF000000"/>
        <rFont val="Arial"/>
        <family val="2"/>
      </rPr>
      <t>-1</t>
    </r>
    <r>
      <rPr>
        <sz val="10"/>
        <color rgb="FF000000"/>
        <rFont val="Arial"/>
        <family val="2"/>
      </rPr>
      <t xml:space="preserve"> h</t>
    </r>
    <r>
      <rPr>
        <vertAlign val="superscript"/>
        <sz val="10"/>
        <color rgb="FF000000"/>
        <rFont val="Arial"/>
        <family val="2"/>
      </rPr>
      <t>-1</t>
    </r>
  </si>
  <si>
    <t>Structure/Sequence</t>
  </si>
  <si>
    <t>Cytosol</t>
  </si>
  <si>
    <t>Extracellular</t>
  </si>
  <si>
    <t>Length
(nt)</t>
  </si>
  <si>
    <t>Locus
tag</t>
  </si>
  <si>
    <t>Substrate</t>
  </si>
  <si>
    <t>Value (M)</t>
  </si>
  <si>
    <t>Equation</t>
  </si>
  <si>
    <r>
      <t>K</t>
    </r>
    <r>
      <rPr>
        <b/>
        <vertAlign val="subscript"/>
        <sz val="10"/>
        <color theme="0"/>
        <rFont val="Arial"/>
        <family val="2"/>
      </rPr>
      <t>M,1</t>
    </r>
  </si>
  <si>
    <r>
      <t>K</t>
    </r>
    <r>
      <rPr>
        <b/>
        <vertAlign val="subscript"/>
        <sz val="10"/>
        <color theme="0"/>
        <rFont val="Arial"/>
        <family val="2"/>
      </rPr>
      <t>M,2</t>
    </r>
  </si>
  <si>
    <t>k * Lon-Protein[c]</t>
  </si>
  <si>
    <t>k * min(PeptAbcTransporter-A1-Protein[c], PeptAbcTransporter-A2-Protein[c], PeptAbcTransporter-T1-Protein[c], PeptAbcTransporter-T2-Protein[c])</t>
  </si>
  <si>
    <t>k * min(PiAbcTransporter-A-Protein[c], PiAbcTransporter-B-Protein[c], PiAbcTransporter-T-Protein[c])</t>
  </si>
  <si>
    <t>k * min(Ribosome-5S-Rna[c], Ribosome-16S-Rna[c], Ribosome-23S-Rna[c], Ribosome-S2-Protein[c], Ribosome-S3-Protein[c], Ribosome-S4-Protein[c], Ribosome-S5-Protein[c], Ribosome-S6-Protein[c], Ribosome-S7-Protein[c], Ribosome-S8-Protein[c], Ribosome-S9-Protein[c], Ribosome-S10-Protein[c], Ribosome-S11-Protein[c], Ribosome-S12-Protein[c], Ribosome-S13-Protein[c], Ribosome-S14-Protein[c], Ribosome-S15-Protein[c], Ribosome-S16-Protein[c], Ribosome-S17-Protein[c], Ribosome-S18-Protein[c], Ribosome-S19-Protein[c], Ribosome-S20-Protein[c], Ribosome-S21-Protein[c], Ribosome-L1-Protein[c], Ribosome-L2-Protein[c], Ribosome-L3-Protein[c], Ribosome-L4-Protein[c], Ribosome-L5-Protein[c], Ribosome-L6-Protein[c], Ribosome-L7-12-Protein[c], Ribosome-L9-Protein[c], Ribosome-L10-Protein[c], Ribosome-L11-Protein[c], Ribosome-L13-Protein[c], Ribosome-L14-Protein[c], Ribosome-L15-Protein[c], Ribosome-L16-Protein[c], Ribosome-L17-Protein[c], Ribosome-L18-Protein[c], Ribosome-L19-Protein[c], Ribosome-L20-Protein[c], Ribosome-L21-Protein[c], Ribosome-L22-Protein[c], Ribosome-L23-Protein[c], Ribosome-L24-Protein[c], Ribosome-L27-Protein[c], Ribosome-L28-Protein[c], Ribosome-L29-Protein[c], Ribosome-L31-Protein[c], Ribosome-L32-Protein[c], Ribosome-L33-1-Protein[c], Ribosome-L33-2-Protein[c], Ribosome-L34-Protein[c], Ribosome-L35-Protein[c], Ribosome-L36-Protein)</t>
  </si>
  <si>
    <t>k * min(RnaPolymerase-Alpha-Protein[c], RnaPolymerase-Beta-Protein[c], RnaPolymerase-Beta-prime-Protein[c], RnaPolymerase-Delta-Protein[c])</t>
  </si>
  <si>
    <t>k * Adk-Protein[c] / (Adk-Protein[c] + Km) * Lon-Complex[c]</t>
  </si>
  <si>
    <t>k * Apt-Complex[c] / (Apt-Complex[c] + Km) * Lon-Complex[c]</t>
  </si>
  <si>
    <t>k * Apt-Protein[c] / (Apt-Protein[c] + Km) * Lon-Complex[c]</t>
  </si>
  <si>
    <t>k * Cmk-Protein[c] / (Cmk-Protein[c] + Km) * Lon-Complex[c]</t>
  </si>
  <si>
    <t>k * Eno-Complex[c] / (Eno-Complex[c] + Km) * Lon-Complex[c]</t>
  </si>
  <si>
    <t>k * Eno-Protein[c] / (Eno-Protein[c] + Km) * Lon-Complex[c]</t>
  </si>
  <si>
    <t>k * Fba-Complex[c] / (Fba-Complex[c] + Km) * Lon-Complex[c]</t>
  </si>
  <si>
    <t>k * Fba-Protein[c] / (Fba-Protein[c] + Km) * Lon-Complex[c]</t>
  </si>
  <si>
    <t>k * Gap-Complex[c] / (Gap-Complex[c] + Km) * Lon-Complex[c]</t>
  </si>
  <si>
    <t>k * Gap-Protein[c] / (Gap-Protein[c] + Km) * Lon-Complex[c]</t>
  </si>
  <si>
    <t>k * Gk-Complex[c] / (Gk-Complex[c] + Km) * Lon-Complex[c]</t>
  </si>
  <si>
    <t>k * Gk-Protein[c] / (Gk-Protein[c] + Km) * Lon-Complex[c]</t>
  </si>
  <si>
    <t>k * Hpt-Complex[c] / (Hpt-Complex[c] + Km) * Lon-Complex[c]</t>
  </si>
  <si>
    <t>k * Hpt-Protein[c] / (Hpt-Protein[c] + Km) * Lon-Complex[c]</t>
  </si>
  <si>
    <t>k * LacA-Complex[c] / (LacA-Complex[c] + Km) * Lon-Complex[c]</t>
  </si>
  <si>
    <t>k * LacA-Protein[c] / (LacA-Protein[c] + Km) * Lon-Complex[c]</t>
  </si>
  <si>
    <t>k * Ldh-Complex[c] / (Ldh-Complex[c] + Km) * Lon-Complex[c]</t>
  </si>
  <si>
    <t>k * Ldh-Protein[c] / (Ldh-Protein[c] + Km) * Lon-Complex[c]</t>
  </si>
  <si>
    <t>k * Lon-Complex[c] / (Lon-Complex[c] + Km) * Lon-Complex[c]</t>
  </si>
  <si>
    <t>k * Lon-Protein[c] / (Lon-Protein[c] + Km) * Lon-Complex[c]</t>
  </si>
  <si>
    <t>k * Nox-Complex[c] / (Nox-Complex[c] + Km) * Lon-Complex[c]</t>
  </si>
  <si>
    <t>k * Nox-Protein[c] / (Nox-Protein[c] + Km) * Lon-Complex[c]</t>
  </si>
  <si>
    <t>k * Oligoribonuclease-Protein[c] / (Oligoribonuclease-Protein[c] + Km) * Lon-Complex[c]</t>
  </si>
  <si>
    <t>k * PeptAbcTransporter-A1-Protein[c] / (PeptAbcTransporter-A1-Protein[c] + Km) * Lon-Complex[c]</t>
  </si>
  <si>
    <t>k * PeptAbcTransporter-A2-Protein[c] / (PeptAbcTransporter-A2-Protein[c] + Km) * Lon-Complex[c]</t>
  </si>
  <si>
    <t>k * PeptAbcTransporter-Complex[c] / (PeptAbcTransporter-Complex[c] + Km) * Lon-Complex[c]</t>
  </si>
  <si>
    <t>k * PeptAbcTransporter-T1-Protein[c] / (PeptAbcTransporter-T1-Protein[c] + Km) * Lon-Complex[c]</t>
  </si>
  <si>
    <t>k * PeptAbcTransporter-T2-Protein[c] / (PeptAbcTransporter-T2-Protein[c] + Km) * Lon-Complex[c]</t>
  </si>
  <si>
    <t>k * Pfk-Complex[c] / (Pfk-Complex[c] + Km) * Lon-Complex[c]</t>
  </si>
  <si>
    <t>k * Pfk-Protein[c] / (Pfk-Protein[c] + Km) * Lon-Complex[c]</t>
  </si>
  <si>
    <t>k * PgiB-Complex[c] / (PgiB-Complex[c] + Km) * Lon-Complex[c]</t>
  </si>
  <si>
    <t>k * PgiB-Protein[c] / (PgiB-Protein[c] + Km) * Lon-Complex[c]</t>
  </si>
  <si>
    <t>k * Pgk-Protein[c] / (Pgk-Protein[c] + Km) * Lon-Complex[c]</t>
  </si>
  <si>
    <t>k * Pgm-Complex[c] / (Pgm-Complex[c] + Km) * Lon-Complex[c]</t>
  </si>
  <si>
    <t>k * Pgm-Protein[c] / (Pgm-Protein[c] + Km) * Lon-Complex[c]</t>
  </si>
  <si>
    <t>k * PiAbcTransporter-A-Protein[c] / (PiAbcTransporter-A-Protein[c] + Km) * Lon-Complex[c]</t>
  </si>
  <si>
    <t>k * PiAbcTransporter-B-Protein[c] / (PiAbcTransporter-B-Protein[c] + Km) * Lon-Complex[c]</t>
  </si>
  <si>
    <t>k * PiAbcTransporter-Complex[c] / (PiAbcTransporter-Complex[c] + Km) * Lon-Complex[c]</t>
  </si>
  <si>
    <t>k * PiAbcTransporter-T-Protein[c] / (PiAbcTransporter-T-Protein[c] + Km) * Lon-Complex[c]</t>
  </si>
  <si>
    <t>k * Ppa-Complex[c] / (Ppa-Complex[c] + Km) * Lon-Complex[c]</t>
  </si>
  <si>
    <t>k * Ppa-Protein[c] / (Ppa-Protein[c] + Km) * Lon-Complex[c]</t>
  </si>
  <si>
    <t>k * Prs-Complex[c] / (Prs-Complex[c] + Km) * Lon-Complex[c]</t>
  </si>
  <si>
    <t>k * Prs-Protein[c] / (Prs-Protein[c] + Km) * Lon-Complex[c]</t>
  </si>
  <si>
    <t>k * Pts-Complex[c] / (Pts-Complex[c] + Km) * Lon-Complex[c]</t>
  </si>
  <si>
    <t>k * Pts-Protein[c] / (Pts-Protein[c] + Km) * Lon-Complex[c]</t>
  </si>
  <si>
    <t>k * Pyk-Complex[c] / (Pyk-Complex[c] + Km) * Lon-Complex[c]</t>
  </si>
  <si>
    <t>k * Pyk-Protein[c] / (Pyk-Protein[c] + Km) * Lon-Complex[c]</t>
  </si>
  <si>
    <t>k * PyrH-Complex[c] / (PyrH-Complex[c] + Km) * Lon-Complex[c]</t>
  </si>
  <si>
    <t>k * PyrH-Protein[c] / (PyrH-Protein[c] + Km) * Lon-Complex[c]</t>
  </si>
  <si>
    <t>k * Ribosome-Complex[c] / (Ribosome-Complex[c] + Km) * Lon-Complex[c]</t>
  </si>
  <si>
    <t>k * Ribosome-L10-Protein[c] / (Ribosome-L10-Protein[c] + Km) * Lon-Complex[c]</t>
  </si>
  <si>
    <t>k * Ribosome-L11-Protein[c] / (Ribosome-L11-Protein[c] + Km) * Lon-Complex[c]</t>
  </si>
  <si>
    <t>k * Ribosome-L13-Protein[c] / (Ribosome-L13-Protein[c] + Km) * Lon-Complex[c]</t>
  </si>
  <si>
    <t>k * Ribosome-L14-Protein[c] / (Ribosome-L14-Protein[c] + Km) * Lon-Complex[c]</t>
  </si>
  <si>
    <t>k * Ribosome-L15-Protein[c] / (Ribosome-L15-Protein[c] + Km) * Lon-Complex[c]</t>
  </si>
  <si>
    <t>k * Ribosome-L16-Protein[c] / (Ribosome-L16-Protein[c] + Km) * Lon-Complex[c]</t>
  </si>
  <si>
    <t>k * Ribosome-L17-Protein[c] / (Ribosome-L17-Protein[c] + Km) * Lon-Complex[c]</t>
  </si>
  <si>
    <t>k * Ribosome-L18-Protein[c] / (Ribosome-L18-Protein[c] + Km) * Lon-Complex[c]</t>
  </si>
  <si>
    <t>k * Ribosome-L19-Protein[c] / (Ribosome-L19-Protein[c] + Km) * Lon-Complex[c]</t>
  </si>
  <si>
    <t>k * Ribosome-L1-Protein[c] / (Ribosome-L1-Protein[c] + Km) * Lon-Complex[c]</t>
  </si>
  <si>
    <t>k * Ribosome-L20-Protein[c] / (Ribosome-L20-Protein[c] + Km) * Lon-Complex[c]</t>
  </si>
  <si>
    <t>k * Ribosome-L21-Protein[c] / (Ribosome-L21-Protein[c] + Km) * Lon-Complex[c]</t>
  </si>
  <si>
    <t>k * Ribosome-L22-Protein[c] / (Ribosome-L22-Protein[c] + Km) * Lon-Complex[c]</t>
  </si>
  <si>
    <t>k * Ribosome-L23-Protein[c] / (Ribosome-L23-Protein[c] + Km) * Lon-Complex[c]</t>
  </si>
  <si>
    <t>k * Ribosome-L24-Protein[c] / (Ribosome-L24-Protein[c] + Km) * Lon-Complex[c]</t>
  </si>
  <si>
    <t>k * Ribosome-L27-Protein[c] / (Ribosome-L27-Protein[c] + Km) * Lon-Complex[c]</t>
  </si>
  <si>
    <t>k * Ribosome-L28-Protein[c] / (Ribosome-L28-Protein[c] + Km) * Lon-Complex[c]</t>
  </si>
  <si>
    <t>k * Ribosome-L29-Protein[c] / (Ribosome-L29-Protein[c] + Km) * Lon-Complex[c]</t>
  </si>
  <si>
    <t>k * Ribosome-L2-Protein[c] / (Ribosome-L2-Protein[c] + Km) * Lon-Complex[c]</t>
  </si>
  <si>
    <t>k * Ribosome-L31-Protein[c] / (Ribosome-L31-Protein[c] + Km) * Lon-Complex[c]</t>
  </si>
  <si>
    <t>k * Ribosome-L32-Protein[c] / (Ribosome-L32-Protein[c] + Km) * Lon-Complex[c]</t>
  </si>
  <si>
    <t>k * Ribosome-L33-1-Protein[c] / (Ribosome-L33-1-Protein[c] + Km) * Lon-Complex[c]</t>
  </si>
  <si>
    <t>k * Ribosome-L33-2-Protein[c] / (Ribosome-L33-2-Protein[c] + Km) * Lon-Complex[c]</t>
  </si>
  <si>
    <t>k * Ribosome-L34-Protein[c] / (Ribosome-L34-Protein[c] + Km) * Lon-Complex[c]</t>
  </si>
  <si>
    <t>k * Ribosome-L35-Protein[c] / (Ribosome-L35-Protein[c] + Km) * Lon-Complex[c]</t>
  </si>
  <si>
    <t>k * Ribosome-L36-Protein[c] / (Ribosome-L36-Protein[c] + Km) * Lon-Complex[c]</t>
  </si>
  <si>
    <t>k * Ribosome-L3-Protein[c] / (Ribosome-L3-Protein[c] + Km) * Lon-Complex[c]</t>
  </si>
  <si>
    <t>k * Ribosome-L4-Protein[c] / (Ribosome-L4-Protein[c] + Km) * Lon-Complex[c]</t>
  </si>
  <si>
    <t>k * Ribosome-L5-Protein[c] / (Ribosome-L5-Protein[c] + Km) * Lon-Complex[c]</t>
  </si>
  <si>
    <t>k * Ribosome-L6-Protein[c] / (Ribosome-L6-Protein[c] + Km) * Lon-Complex[c]</t>
  </si>
  <si>
    <t>k * Ribosome-L7-12-Protein[c] / (Ribosome-L7-12-Protein[c] + Km) * Lon-Complex[c]</t>
  </si>
  <si>
    <t>k * Ribosome-L9-Protein[c] / (Ribosome-L9-Protein[c] + Km) * Lon-Complex[c]</t>
  </si>
  <si>
    <t>k * Ribosome-S10-Protein[c] / (Ribosome-S10-Protein[c] + Km) * Lon-Complex[c]</t>
  </si>
  <si>
    <t>k * Ribosome-S11-Protein[c] / (Ribosome-S11-Protein[c] + Km) * Lon-Complex[c]</t>
  </si>
  <si>
    <t>k * Ribosome-S12-Protein[c] / (Ribosome-S12-Protein[c] + Km) * Lon-Complex[c]</t>
  </si>
  <si>
    <t>k * Ribosome-S13-Protein[c] / (Ribosome-S13-Protein[c] + Km) * Lon-Complex[c]</t>
  </si>
  <si>
    <t>k * Ribosome-S14-Protein[c] / (Ribosome-S14-Protein[c] + Km) * Lon-Complex[c]</t>
  </si>
  <si>
    <t>k * Ribosome-S15-Protein[c] / (Ribosome-S15-Protein[c] + Km) * Lon-Complex[c]</t>
  </si>
  <si>
    <t>k * Ribosome-S16-Protein[c] / (Ribosome-S16-Protein[c] + Km) * Lon-Complex[c]</t>
  </si>
  <si>
    <t>k * Ribosome-S17-Protein[c] / (Ribosome-S17-Protein[c] + Km) * Lon-Complex[c]</t>
  </si>
  <si>
    <t>k * Ribosome-S18-Protein[c] / (Ribosome-S18-Protein[c] + Km) * Lon-Complex[c]</t>
  </si>
  <si>
    <t>k * Ribosome-S19-Protein[c] / (Ribosome-S19-Protein[c] + Km) * Lon-Complex[c]</t>
  </si>
  <si>
    <t>k * Ribosome-S20-Protein[c] / (Ribosome-S20-Protein[c] + Km) * Lon-Complex[c]</t>
  </si>
  <si>
    <t>k * Ribosome-S21-Protein[c] / (Ribosome-S21-Protein[c] + Km) * Lon-Complex[c]</t>
  </si>
  <si>
    <t>k * Ribosome-S2-Protein[c] / (Ribosome-S2-Protein[c] + Km) * Lon-Complex[c]</t>
  </si>
  <si>
    <t>k * Ribosome-S3-Protein[c] / (Ribosome-S3-Protein[c] + Km) * Lon-Complex[c]</t>
  </si>
  <si>
    <t>k * Ribosome-S4-Protein[c] / (Ribosome-S4-Protein[c] + Km) * Lon-Complex[c]</t>
  </si>
  <si>
    <t>k * Ribosome-S5-Protein[c] / (Ribosome-S5-Protein[c] + Km) * Lon-Complex[c]</t>
  </si>
  <si>
    <t>k * Ribosome-S6-Protein[c] / (Ribosome-S6-Protein[c] + Km) * Lon-Complex[c]</t>
  </si>
  <si>
    <t>k * Ribosome-S7-Protein[c] / (Ribosome-S7-Protein[c] + Km) * Lon-Complex[c]</t>
  </si>
  <si>
    <t>k * Ribosome-S8-Protein[c] / (Ribosome-S8-Protein[c] + Km) * Lon-Complex[c]</t>
  </si>
  <si>
    <t>k * Ribosome-S9-Protein[c] / (Ribosome-S9-Protein[c] + Km) * Lon-Complex[c]</t>
  </si>
  <si>
    <t>k * RnaPolymerase-Alpha-Protein[c] / (RnaPolymerase-Alpha-Protein[c] + Km) * Lon-Complex[c]</t>
  </si>
  <si>
    <t>k * RnaPolymerase-Beta-prime-Protein[c] / (RnaPolymerase-Beta-prime-Protein[c] + Km) * Lon-Complex[c]</t>
  </si>
  <si>
    <t>k * RnaPolymerase-Beta-Protein[c] / (RnaPolymerase-Beta-Protein[c] + Km) * Lon-Complex[c]</t>
  </si>
  <si>
    <t>k * RnaPolymerase-Complex[c] / (RnaPolymerase-Complex[c] + Km) * Lon-Complex[c]</t>
  </si>
  <si>
    <t>k * RnaPolymerase-Delta-Protein[c] / (RnaPolymerase-Delta-Protein[c] + Km) * Lon-Complex[c]</t>
  </si>
  <si>
    <t>k * Rpe-Complex[c] / (Rpe-Complex[c] + Km) * Lon-Complex[c]</t>
  </si>
  <si>
    <t>k * Rpe-Protein[c] / (Rpe-Protein[c] + Km) * Lon-Complex[c]</t>
  </si>
  <si>
    <t>k * Tim-Complex[c] / (Tim-Complex[c] + Km) * Lon-Complex[c]</t>
  </si>
  <si>
    <t>k * Tim-Protein[c] / (Tim-Protein[c] + Km) * Lon-Complex[c]</t>
  </si>
  <si>
    <t>k * TklB-Complex[c] / (TklB-Complex[c] + Km) * Lon-Complex[c]</t>
  </si>
  <si>
    <t>k * TklB-Protein[c] / (TklB-Protein[c] + Km) * Lon-Complex[c]</t>
  </si>
  <si>
    <t>k * Udk-Complex[c] / (Udk-Complex[c] + Km) * Lon-Complex[c]</t>
  </si>
  <si>
    <t>k * Udk-Protein[c] / (Udk-Protein[c] + Km) * Lon-Complex[c]</t>
  </si>
  <si>
    <t>k * Upp-Complex[c] / (Upp-Complex[c] + Km) * Lon-Complex[c]</t>
  </si>
  <si>
    <t>k * Upp-Protein[c] / (Upp-Protein[c] + Km) * Lon-Complex[c]</t>
  </si>
  <si>
    <t>k * Adk-Rna[c] / (Adk-Rna[c] + Km) * Oligoribonuclease-Protein[c]</t>
  </si>
  <si>
    <t>k * Apt-Rna[c] / (Apt-Rna[c] + Km) * Oligoribonuclease-Protein[c]</t>
  </si>
  <si>
    <t>k * Cmk-Rna[c] / (Cmk-Rna[c] + Km) * Oligoribonuclease-Protein[c]</t>
  </si>
  <si>
    <t>k * Eno-Rna[c] / (Eno-Rna[c] + Km) * Oligoribonuclease-Protein[c]</t>
  </si>
  <si>
    <t>k * Fba-Rna[c] / (Fba-Rna[c] + Km) * Oligoribonuclease-Protein[c]</t>
  </si>
  <si>
    <t>k * Gap-Rna[c] / (Gap-Rna[c] + Km) * Oligoribonuclease-Protein[c]</t>
  </si>
  <si>
    <t>k * Gk-Rna[c] / (Gk-Rna[c] + Km) * Oligoribonuclease-Protein[c]</t>
  </si>
  <si>
    <t>k * Hpt-Rna[c] / (Hpt-Rna[c] + Km) * Oligoribonuclease-Protein[c]</t>
  </si>
  <si>
    <t>k * LacA-Rna[c] / (LacA-Rna[c] + Km) * Oligoribonuclease-Protein[c]</t>
  </si>
  <si>
    <t>k * Ldh-Rna[c] / (Ldh-Rna[c] + Km) * Oligoribonuclease-Protein[c]</t>
  </si>
  <si>
    <t>k * Lon-Rna[c] / (Lon-Rna[c] + Km) * Oligoribonuclease-Protein[c]</t>
  </si>
  <si>
    <t>k * Nox-Rna[c] / (Nox-Rna[c] + Km) * Oligoribonuclease-Protein[c]</t>
  </si>
  <si>
    <t>k * Oligoribonuclease-Rna[c] / (Oligoribonuclease-Rna[c] + Km) * Oligoribonuclease-Protein[c]</t>
  </si>
  <si>
    <t>k * PeptAbcTransporter-A1-Rna[c] / (PeptAbcTransporter-A1-Rna[c] + Km) * Oligoribonuclease-Protein[c]</t>
  </si>
  <si>
    <t>k * PeptAbcTransporter-A2-Rna[c] / (PeptAbcTransporter-A2-Rna[c] + Km) * Oligoribonuclease-Protein[c]</t>
  </si>
  <si>
    <t>k * PeptAbcTransporter-T1-Rna[c] / (PeptAbcTransporter-T1-Rna[c] + Km) * Oligoribonuclease-Protein[c]</t>
  </si>
  <si>
    <t>k * PeptAbcTransporter-T2-Rna[c] / (PeptAbcTransporter-T2-Rna[c] + Km) * Oligoribonuclease-Protein[c]</t>
  </si>
  <si>
    <t>k * Pfk-Rna[c] / (Pfk-Rna[c] + Km) * Oligoribonuclease-Protein[c]</t>
  </si>
  <si>
    <t>k * PgiB-Rna[c] / (PgiB-Rna[c] + Km) * Oligoribonuclease-Protein[c]</t>
  </si>
  <si>
    <t>k * Pgk-Rna[c] / (Pgk-Rna[c] + Km) * Oligoribonuclease-Protein[c]</t>
  </si>
  <si>
    <t>k * Pgm-Rna[c] / (Pgm-Rna[c] + Km) * Oligoribonuclease-Protein[c]</t>
  </si>
  <si>
    <t>k * PiAbcTransporter-A-Rna[c] / (PiAbcTransporter-A-Rna[c] + Km) * Oligoribonuclease-Protein[c]</t>
  </si>
  <si>
    <t>k * PiAbcTransporter-B-Rna[c] / (PiAbcTransporter-B-Rna[c] + Km) * Oligoribonuclease-Protein[c]</t>
  </si>
  <si>
    <t>k * PiAbcTransporter-T-Rna[c] / (PiAbcTransporter-T-Rna[c] + Km) * Oligoribonuclease-Protein[c]</t>
  </si>
  <si>
    <t>k * Ppa-Rna[c] / (Ppa-Rna[c] + Km) * Oligoribonuclease-Protein[c]</t>
  </si>
  <si>
    <t>k * Prs-Rna[c] / (Prs-Rna[c] + Km) * Oligoribonuclease-Protein[c]</t>
  </si>
  <si>
    <t>k * Pts-Rna[c] / (Pts-Rna[c] + Km) * Oligoribonuclease-Protein[c]</t>
  </si>
  <si>
    <t>k * Pyk-Rna[c] / (Pyk-Rna[c] + Km) * Oligoribonuclease-Protein[c]</t>
  </si>
  <si>
    <t>k * PyrH-Rna[c] / (PyrH-Rna[c] + Km) * Oligoribonuclease-Protein[c]</t>
  </si>
  <si>
    <t>k * Ribosome-16S-Rna[c] / (Ribosome-16S-Rna[c] + Km) * Oligoribonuclease-Protein[c]</t>
  </si>
  <si>
    <t>k * Ribosome-23S-Rna[c] / (Ribosome-23S-Rna[c] + Km) * Oligoribonuclease-Protein[c]</t>
  </si>
  <si>
    <t>k * Ribosome-5S-Rna[c] / (Ribosome-5S-Rna[c] + Km) * Oligoribonuclease-Protein[c]</t>
  </si>
  <si>
    <t>k * Ribosome-L1-Rna[c] / (Ribosome-L1-Rna[c] + Km) * Oligoribonuclease-Protein[c]</t>
  </si>
  <si>
    <t>k * Ribosome-L10-Rna[c] / (Ribosome-L10-Rna[c] + Km) * Oligoribonuclease-Protein[c]</t>
  </si>
  <si>
    <t>k * Ribosome-L11-Rna[c] / (Ribosome-L11-Rna[c] + Km) * Oligoribonuclease-Protein[c]</t>
  </si>
  <si>
    <t>k * Ribosome-L13-Rna[c] / (Ribosome-L13-Rna[c] + Km) * Oligoribonuclease-Protein[c]</t>
  </si>
  <si>
    <t>k * Ribosome-L14-Rna[c] / (Ribosome-L14-Rna[c] + Km) * Oligoribonuclease-Protein[c]</t>
  </si>
  <si>
    <t>k * Ribosome-L15-Rna[c] / (Ribosome-L15-Rna[c] + Km) * Oligoribonuclease-Protein[c]</t>
  </si>
  <si>
    <t>k * Ribosome-L16-Rna[c] / (Ribosome-L16-Rna[c] + Km) * Oligoribonuclease-Protein[c]</t>
  </si>
  <si>
    <t>k * Ribosome-L17-Rna[c] / (Ribosome-L17-Rna[c] + Km) * Oligoribonuclease-Protein[c]</t>
  </si>
  <si>
    <t>k * Ribosome-L18-Rna[c] / (Ribosome-L18-Rna[c] + Km) * Oligoribonuclease-Protein[c]</t>
  </si>
  <si>
    <t>k * Ribosome-L19-Rna[c] / (Ribosome-L19-Rna[c] + Km) * Oligoribonuclease-Protein[c]</t>
  </si>
  <si>
    <t>k * Ribosome-L2-Rna[c] / (Ribosome-L2-Rna[c] + Km) * Oligoribonuclease-Protein[c]</t>
  </si>
  <si>
    <t>k * Ribosome-L20-Rna[c] / (Ribosome-L20-Rna[c] + Km) * Oligoribonuclease-Protein[c]</t>
  </si>
  <si>
    <t>k * Ribosome-L21-Rna[c] / (Ribosome-L21-Rna[c] + Km) * Oligoribonuclease-Protein[c]</t>
  </si>
  <si>
    <t>k * Ribosome-L22-Rna[c] / (Ribosome-L22-Rna[c] + Km) * Oligoribonuclease-Protein[c]</t>
  </si>
  <si>
    <t>k * Ribosome-L23-Rna[c] / (Ribosome-L23-Rna[c] + Km) * Oligoribonuclease-Protein[c]</t>
  </si>
  <si>
    <t>k * Ribosome-L24-Rna[c] / (Ribosome-L24-Rna[c] + Km) * Oligoribonuclease-Protein[c]</t>
  </si>
  <si>
    <t>k * Ribosome-L27-Rna[c] / (Ribosome-L27-Rna[c] + Km) * Oligoribonuclease-Protein[c]</t>
  </si>
  <si>
    <t>k * Ribosome-L28-Rna[c] / (Ribosome-L28-Rna[c] + Km) * Oligoribonuclease-Protein[c]</t>
  </si>
  <si>
    <t>k * Ribosome-L29-Rna[c] / (Ribosome-L29-Rna[c] + Km) * Oligoribonuclease-Protein[c]</t>
  </si>
  <si>
    <t>k * Ribosome-L3-Rna[c] / (Ribosome-L3-Rna[c] + Km) * Oligoribonuclease-Protein[c]</t>
  </si>
  <si>
    <t>k * Ribosome-L31-Rna[c] / (Ribosome-L31-Rna[c] + Km) * Oligoribonuclease-Protein[c]</t>
  </si>
  <si>
    <t>k * Ribosome-L32-Rna[c] / (Ribosome-L32-Rna[c] + Km) * Oligoribonuclease-Protein[c]</t>
  </si>
  <si>
    <t>k * Ribosome-L33-1-Rna[c] / (Ribosome-L33-1-Rna[c] + Km) * Oligoribonuclease-Protein[c]</t>
  </si>
  <si>
    <t>k * Ribosome-L33-2-Rna[c] / (Ribosome-L33-2-Rna[c] + Km) * Oligoribonuclease-Protein[c]</t>
  </si>
  <si>
    <t>k * Ribosome-L34-Rna[c] / (Ribosome-L34-Rna[c] + Km) * Oligoribonuclease-Protein[c]</t>
  </si>
  <si>
    <t>k * Ribosome-L35-Rna[c] / (Ribosome-L35-Rna[c] + Km) * Oligoribonuclease-Protein[c]</t>
  </si>
  <si>
    <t>k * Ribosome-L36-Rna[c] / (Ribosome-L36-Rna[c] + Km) * Oligoribonuclease-Protein[c]</t>
  </si>
  <si>
    <t>k * Ribosome-L4-Rna[c] / (Ribosome-L4-Rna[c] + Km) * Oligoribonuclease-Protein[c]</t>
  </si>
  <si>
    <t>k * Ribosome-L5-Rna[c] / (Ribosome-L5-Rna[c] + Km) * Oligoribonuclease-Protein[c]</t>
  </si>
  <si>
    <t>k * Ribosome-L6-Rna[c] / (Ribosome-L6-Rna[c] + Km) * Oligoribonuclease-Protein[c]</t>
  </si>
  <si>
    <t>k * Ribosome-L7-12-Rna[c] / (Ribosome-L7-12-Rna[c] + Km) * Oligoribonuclease-Protein[c]</t>
  </si>
  <si>
    <t>k * Ribosome-L9-Rna[c] / (Ribosome-L9-Rna[c] + Km) * Oligoribonuclease-Protein[c]</t>
  </si>
  <si>
    <t>k * Ribosome-S10-Rna[c] / (Ribosome-S10-Rna[c] + Km) * Oligoribonuclease-Protein[c]</t>
  </si>
  <si>
    <t>k * Ribosome-S11-Rna[c] / (Ribosome-S11-Rna[c] + Km) * Oligoribonuclease-Protein[c]</t>
  </si>
  <si>
    <t>k * Ribosome-S12-Rna[c] / (Ribosome-S12-Rna[c] + Km) * Oligoribonuclease-Protein[c]</t>
  </si>
  <si>
    <t>k * Ribosome-S13-Rna[c] / (Ribosome-S13-Rna[c] + Km) * Oligoribonuclease-Protein[c]</t>
  </si>
  <si>
    <t>k * Ribosome-S14-Rna[c] / (Ribosome-S14-Rna[c] + Km) * Oligoribonuclease-Protein[c]</t>
  </si>
  <si>
    <t>k * Ribosome-S15-Rna[c] / (Ribosome-S15-Rna[c] + Km) * Oligoribonuclease-Protein[c]</t>
  </si>
  <si>
    <t>k * Ribosome-S16-Rna[c] / (Ribosome-S16-Rna[c] + Km) * Oligoribonuclease-Protein[c]</t>
  </si>
  <si>
    <t>k * Ribosome-S17-Rna[c] / (Ribosome-S17-Rna[c] + Km) * Oligoribonuclease-Protein[c]</t>
  </si>
  <si>
    <t>k * Ribosome-S18-Rna[c] / (Ribosome-S18-Rna[c] + Km) * Oligoribonuclease-Protein[c]</t>
  </si>
  <si>
    <t>k * Ribosome-S19-Rna[c] / (Ribosome-S19-Rna[c] + Km) * Oligoribonuclease-Protein[c]</t>
  </si>
  <si>
    <t>k * Ribosome-S2-Rna[c] / (Ribosome-S2-Rna[c] + Km) * Oligoribonuclease-Protein[c]</t>
  </si>
  <si>
    <t>k * Ribosome-S20-Rna[c] / (Ribosome-S20-Rna[c] + Km) * Oligoribonuclease-Protein[c]</t>
  </si>
  <si>
    <t>k * Ribosome-S21-Rna[c] / (Ribosome-S21-Rna[c] + Km) * Oligoribonuclease-Protein[c]</t>
  </si>
  <si>
    <t>k * Ribosome-S3-Rna[c] / (Ribosome-S3-Rna[c] + Km) * Oligoribonuclease-Protein[c]</t>
  </si>
  <si>
    <t>k * Ribosome-S4-Rna[c] / (Ribosome-S4-Rna[c] + Km) * Oligoribonuclease-Protein[c]</t>
  </si>
  <si>
    <t>k * Ribosome-S5-Rna[c] / (Ribosome-S5-Rna[c] + Km) * Oligoribonuclease-Protein[c]</t>
  </si>
  <si>
    <t>k * Ribosome-S6-Rna[c] / (Ribosome-S6-Rna[c] + Km) * Oligoribonuclease-Protein[c]</t>
  </si>
  <si>
    <t>k * Ribosome-S7-Rna[c] / (Ribosome-S7-Rna[c] + Km) * Oligoribonuclease-Protein[c]</t>
  </si>
  <si>
    <t>k * Ribosome-S8-Rna[c] / (Ribosome-S8-Rna[c] + Km) * Oligoribonuclease-Protein[c]</t>
  </si>
  <si>
    <t>k * Ribosome-S9-Rna[c] / (Ribosome-S9-Rna[c] + Km) * Oligoribonuclease-Protein[c]</t>
  </si>
  <si>
    <t>k * RnaPolymerase-Alpha-Rna[c] / (RnaPolymerase-Alpha-Rna[c] + Km) * Oligoribonuclease-Protein[c]</t>
  </si>
  <si>
    <t>k * RnaPolymerase-Beta-Rna[c] / (RnaPolymerase-Beta-Rna[c] + Km) * Oligoribonuclease-Protein[c]</t>
  </si>
  <si>
    <t>k * RnaPolymerase-Beta-prime-Rna[c] / (RnaPolymerase-Beta-prime-Rna[c] + Km) * Oligoribonuclease-Protein[c]</t>
  </si>
  <si>
    <t>k * RnaPolymerase-Delta-Rna[c] / (RnaPolymerase-Delta-Rna[c] + Km) * Oligoribonuclease-Protein[c]</t>
  </si>
  <si>
    <t>k * Rpe-Rna[c] / (Rpe-Rna[c] + Km) * Oligoribonuclease-Protein[c]</t>
  </si>
  <si>
    <t>k * Tim-Rna[c] / (Tim-Rna[c] + Km) * Oligoribonuclease-Protein[c]</t>
  </si>
  <si>
    <t>k * TklB-Rna[c] / (TklB-Rna[c] + Km) * Oligoribonuclease-Protein[c]</t>
  </si>
  <si>
    <t>k * Udk-Rna[c] / (Udk-Rna[c] + Km) * Oligoribonuclease-Protein[c]</t>
  </si>
  <si>
    <t>k * Upp-Rna[c] / (Upp-Rna[c] + Km) * Oligoribonuclease-Protein[c]</t>
  </si>
  <si>
    <t>k * ATP[c] / (Km + ATP[c]) * CTP[c] / (Km + CTP[c]) * GTP[c] / (Km + GTP[c]) * UTP[c] / (Km + UTP[c]) * RnaPolymerase-Complex[c]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</si>
  <si>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Adk-Rna[c] / (Km2 + Adk-Rna[c])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</si>
  <si>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Apt-Rna[c] / (Km2 + Apt-Rna[c])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</si>
  <si>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Cmk-Rna[c] / (Km2 + Cmk-Rna[c])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</si>
  <si>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Eno-Rna[c] / (Km2 + Eno-Rna[c])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</si>
  <si>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Fba-Rna[c] / (Km2 + Fba-Rna[c])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</si>
  <si>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Gap-Rna[c] / (Km2 + Gap-Rna[c])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</si>
  <si>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Gk-Rna[c] / (Km2 + Gk-Rna[c])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</si>
  <si>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Hpt-Rna[c] / (Km2 + Hpt-Rna[c])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</si>
  <si>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LacA-Rna[c] / (Km2 + LacA-Rna[c])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</si>
  <si>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Ldh-Rna[c] / (Km2 + Ldh-Rna[c])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</si>
  <si>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Lon-Rna[c] / (Km2 + Lon-Rna[c])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</si>
  <si>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Nox-Rna[c] / (Km2 + Nox-Rna[c])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</si>
  <si>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Oligoribonuclease-Rna[c] / (Km2 + Oligoribonuclease-Rna[c])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</si>
  <si>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PeptAbcTransporter-A1-Rna[c] / (Km2 + PeptAbcTransporter-A1-Rna[c])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</si>
  <si>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PeptAbcTransporter-A2-Rna[c] / (Km2 + PeptAbcTransporter-A2-Rna[c])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</si>
  <si>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PeptAbcTransporter-T1-Rna[c] / (Km2 + PeptAbcTransporter-T1-Rna[c])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</si>
  <si>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PeptAbcTransporter-T2-Rna[c] / (Km2 + PeptAbcTransporter-T2-Rna[c])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</si>
  <si>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Pfk-Rna[c] / (Km2 + Pfk-Rna[c])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</si>
  <si>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PgiB-Rna[c] / (Km2 + PgiB-Rna[c])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</si>
  <si>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Pgk-Rna[c] / (Km2 + Pgk-Rna[c])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</si>
  <si>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Pgm-Rna[c] / (Km2 + Pgm-Rna[c])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</si>
  <si>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PiAbcTransporter-A-Rna[c] / (Km2 + PiAbcTransporter-A-Rna[c])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</si>
  <si>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PiAbcTransporter-B-Rna[c] / (Km2 + PiAbcTransporter-B-Rna[c])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</si>
  <si>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PiAbcTransporter-T-Rna[c] / (Km2 + PiAbcTransporter-T-Rna[c])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</si>
  <si>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Ppa-Rna[c] / (Km2 + Ppa-Rna[c])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</si>
  <si>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Prs-Rna[c] / (Km2 + Prs-Rna[c])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</si>
  <si>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Pts-Rna[c] / (Km2 + Pts-Rna[c])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</si>
  <si>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Pyk-Rna[c] / (Km2 + Pyk-Rna[c])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</si>
  <si>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PyrH-Rna[c] / (Km2 + PyrH-Rna[c])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</si>
  <si>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Ribosome-L1-Rna[c] / (Km2 + Ribosome-L1-Rna[c])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</si>
  <si>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Ribosome-L10-Rna[c] / (Km2 + Ribosome-L10-Rna[c])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</si>
  <si>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Ribosome-L11-Rna[c] / (Km2 + Ribosome-L11-Rna[c])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</si>
  <si>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Ribosome-L13-Rna[c] / (Km2 + Ribosome-L13-Rna[c])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</si>
  <si>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Ribosome-L14-Rna[c] / (Km2 + Ribosome-L14-Rna[c])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</si>
  <si>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Ribosome-L15-Rna[c] / (Km2 + Ribosome-L15-Rna[c])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</si>
  <si>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Ribosome-L16-Rna[c] / (Km2 + Ribosome-L16-Rna[c])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</si>
  <si>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Ribosome-L17-Rna[c] / (Km2 + Ribosome-L17-Rna[c])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</si>
  <si>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Ribosome-L18-Rna[c] / (Km2 + Ribosome-L18-Rna[c])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</si>
  <si>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Ribosome-L19-Rna[c] / (Km2 + Ribosome-L19-Rna[c])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</si>
  <si>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Ribosome-L2-Rna[c] / (Km2 + Ribosome-L2-Rna[c])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</si>
  <si>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Ribosome-L20-Rna[c] / (Km2 + Ribosome-L20-Rna[c])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</si>
  <si>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Ribosome-L21-Rna[c] / (Km2 + Ribosome-L21-Rna[c])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</si>
  <si>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Ribosome-L22-Rna[c] / (Km2 + Ribosome-L22-Rna[c])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</si>
  <si>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Ribosome-L23-Rna[c] / (Km2 + Ribosome-L23-Rna[c])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</si>
  <si>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Ribosome-L24-Rna[c] / (Km2 + Ribosome-L24-Rna[c])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</si>
  <si>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Ribosome-L27-Rna[c] / (Km2 + Ribosome-L27-Rna[c])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</si>
  <si>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Ribosome-L28-Rna[c] / (Km2 + Ribosome-L28-Rna[c])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</si>
  <si>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Ribosome-L29-Rna[c] / (Km2 + Ribosome-L29-Rna[c])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</si>
  <si>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Ribosome-L3-Rna[c] / (Km2 + Ribosome-L3-Rna[c])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</si>
  <si>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Ribosome-L31-Rna[c] / (Km2 + Ribosome-L31-Rna[c])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</si>
  <si>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Ribosome-L32-Rna[c] / (Km2 + Ribosome-L32-Rna[c])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</si>
  <si>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Ribosome-L33-1-Rna[c] / (Km2 + Ribosome-L33-1-Rna[c])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</si>
  <si>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Ribosome-L33-2-Rna[c] / (Km2 + Ribosome-L33-2-Rna[c])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</si>
  <si>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Ribosome-L34-Rna[c] / (Km2 + Ribosome-L34-Rna[c])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</si>
  <si>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Ribosome-L35-Rna[c] / (Km2 + Ribosome-L35-Rna[c])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</si>
  <si>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Ribosome-L36-Rna[c] / (Km2 + Ribosome-L36-Rna[c])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</si>
  <si>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Ribosome-L4-Rna[c] / (Km2 + Ribosome-L4-Rna[c])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</si>
  <si>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Ribosome-L5-Rna[c] / (Km2 + Ribosome-L5-Rna[c])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</si>
  <si>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Ribosome-L6-Rna[c] / (Km2 + Ribosome-L6-Rna[c])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</si>
  <si>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Ribosome-L7-12-Rna[c] / (Km2 + Ribosome-L7-12-Rna[c])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</si>
  <si>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Ribosome-L9-Rna[c] / (Km2 + Ribosome-L9-Rna[c])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</si>
  <si>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Ribosome-S10-Rna[c] / (Km2 + Ribosome-S10-Rna[c])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</si>
  <si>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Ribosome-S11-Rna[c] / (Km2 + Ribosome-S11-Rna[c])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</si>
  <si>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Ribosome-S12-Rna[c] / (Km2 + Ribosome-S12-Rna[c])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</si>
  <si>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Ribosome-S13-Rna[c] / (Km2 + Ribosome-S13-Rna[c])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</si>
  <si>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Ribosome-S14-Rna[c] / (Km2 + Ribosome-S14-Rna[c])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</si>
  <si>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Ribosome-S15-Rna[c] / (Km2 + Ribosome-S15-Rna[c])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</si>
  <si>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Ribosome-S16-Rna[c] / (Km2 + Ribosome-S16-Rna[c])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</si>
  <si>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Ribosome-S17-Rna[c] / (Km2 + Ribosome-S17-Rna[c])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</si>
  <si>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Ribosome-S18-Rna[c] / (Km2 + Ribosome-S18-Rna[c])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</si>
  <si>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Ribosome-S19-Rna[c] / (Km2 + Ribosome-S19-Rna[c])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</si>
  <si>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Ribosome-S2-Rna[c] / (Km2 + Ribosome-S2-Rna[c])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</si>
  <si>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Ribosome-S20-Rna[c] / (Km2 + Ribosome-S20-Rna[c])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</si>
  <si>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Ribosome-S21-Rna[c] / (Km2 + Ribosome-S21-Rna[c])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</si>
  <si>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Ribosome-S3-Rna[c] / (Km2 + Ribosome-S3-Rna[c])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</si>
  <si>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Ribosome-S4-Rna[c] / (Km2 + Ribosome-S4-Rna[c])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</si>
  <si>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Ribosome-S5-Rna[c] / (Km2 + Ribosome-S5-Rna[c])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</si>
  <si>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Ribosome-S6-Rna[c] / (Km2 + Ribosome-S6-Rna[c])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</si>
  <si>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Ribosome-S7-Rna[c] / (Km2 + Ribosome-S7-Rna[c])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</si>
  <si>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Ribosome-S8-Rna[c] / (Km2 + Ribosome-S8-Rna[c])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</si>
  <si>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Ribosome-S9-Rna[c] / (Km2 + Ribosome-S9-Rna[c])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</si>
  <si>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RnaPolymerase-Alpha-Rna[c] / (Km2 + RnaPolymerase-Alpha-Rna[c])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</si>
  <si>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RnaPolymerase-Beta-Rna[c] / (Km2 + RnaPolymerase-Beta-Rna[c])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</si>
  <si>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RnaPolymerase-Beta-prime-Rna[c] / (Km2 + RnaPolymerase-Beta-prime-Rna[c])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</si>
  <si>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RnaPolymerase-Delta-Rna[c] / (Km2 + RnaPolymerase-Delta-Rna[c])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</si>
  <si>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Rpe-Rna[c] / (Km2 + Rpe-Rna[c])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</si>
  <si>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Tim-Rna[c] / (Km2 + Tim-Rna[c])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</si>
  <si>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TklB-Rna[c] / (Km2 + TklB-Rna[c])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</si>
  <si>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Udk-Rna[c] / (Km2 + Udk-Rna[c]) * Ribosome-Complex[c]</t>
  </si>
  <si>
    <t>k * ALA[c] / (Km + ALA[c]) * ARG[c] / (Km + ARG[c]) * ASP[c] / (Km + ASP[c]) * ASN[c] / (Km + ASN[c]) * CYS[c] / (Km + CYS[c]) * GLN[c] / (Km + GLN[c]) * GLU[c] / (Km + GLU[c]) * GLY[c] / (Km + GLY[c]) * HIS[c] / (Km + HIS[c]) * ILE[c] / (Km + ILE[c]) * LEU[c] / (Km + LEU[c]) * LYS[c] / (Km + LYS[c]) * MET[c] / (Km + MET[c]) * PHE[c] / (Km + PHE[c]) * PRO[c] / (Km + PRO[c]) * SER[c] / (Km + SER[c]) * THR[c] / (Km + THR[c]) * TRP[c] / (Km + TRP[c]) * TYR[c] / (Km + TYR[c]) * VAL[c] / (Km + VAL[c]) * Upp-Rna[c] / (Km2 + Upp-Rna[c]) * Ribosome-Complex[c]</t>
  </si>
  <si>
    <r>
      <t>k
(s</t>
    </r>
    <r>
      <rPr>
        <b/>
        <vertAlign val="superscript"/>
        <sz val="10"/>
        <color rgb="FF000000"/>
        <rFont val="Arial"/>
        <family val="2"/>
      </rPr>
      <t>-1</t>
    </r>
    <r>
      <rPr>
        <b/>
        <sz val="10"/>
        <color rgb="FF000000"/>
        <rFont val="Arial"/>
        <family val="2"/>
      </rPr>
      <t>, M</t>
    </r>
    <r>
      <rPr>
        <b/>
        <vertAlign val="superscript"/>
        <sz val="10"/>
        <color rgb="FF000000"/>
        <rFont val="Arial"/>
        <family val="2"/>
      </rPr>
      <t>-1</t>
    </r>
    <r>
      <rPr>
        <b/>
        <sz val="10"/>
        <color rgb="FF000000"/>
        <rFont val="Arial"/>
        <family val="2"/>
      </rPr>
      <t xml:space="preserve"> s</t>
    </r>
    <r>
      <rPr>
        <b/>
        <vertAlign val="superscript"/>
        <sz val="10"/>
        <color rgb="FF000000"/>
        <rFont val="Arial"/>
        <family val="2"/>
      </rPr>
      <t>-1</t>
    </r>
    <r>
      <rPr>
        <b/>
        <sz val="10"/>
        <color rgb="FF000000"/>
        <rFont val="Arial"/>
        <family val="2"/>
      </rPr>
      <t>)</t>
    </r>
  </si>
  <si>
    <t>Complex association time (free subunit dwell time)</t>
  </si>
  <si>
    <t>David S. Tourigny, Arthur P. Goldberg &amp; Jonathan R. Karr</t>
  </si>
  <si>
    <t>[c]: (20.533434555849727) ATP + (12.781430455931188) CTP + (317.1574025114989) GTP + (17.382087912138235) UTP + (8.752876742225386) ALA + (3.845992177502754) ARG + (4.774675322733821) ASP + (5.556116301595272) ASN + (0.915053210380493) CYS + (3.978774042745136) GLN + (5.265476010027303) GLU + (6.5729204518296305) GLY + (2.217013731453645) HIS + (7.311973546950132) ILE + (9.19343797595151) LEU + (8.918481639280596) LYS + (2.0538365401224135) MET + (3.799653485254122) PHE + (3.235574538020138) PRO + (5.656346641024879) SER + (5.415332724959634) THR + (0.7003866369378773) TRP + (2.8589039627672572) TYR + (7.658550747487492) VAL + (255.0629414293647) H2O &lt;=&gt; (298.5809865582542) GDP + (16.27905381724053) AMP + (10.144123719385908) CMP + (14.632266257795939) GMP + (13.789477338008673) UMP + (69.2733688771638) PPi + (298.5809865582542) Pi + (353.4347309524897) H + Biomass</t>
  </si>
  <si>
    <t/>
  </si>
  <si>
    <t>Adk-Protein[c]</t>
  </si>
  <si>
    <t>Vmax * Adk-Protein[c]</t>
  </si>
  <si>
    <t>PeptAbcTransporter-Complex[c]</t>
  </si>
  <si>
    <t>Apt-Complex[c]</t>
  </si>
  <si>
    <t>Cmk-Protein[c]</t>
  </si>
  <si>
    <t>Eno-Complex[c]</t>
  </si>
  <si>
    <t>Vmax * Eno-Complex[c]</t>
  </si>
  <si>
    <t>Fba-Complex[c]</t>
  </si>
  <si>
    <t>Vmax * Fba-Complex[c]</t>
  </si>
  <si>
    <t>Gap-Complex[c]</t>
  </si>
  <si>
    <t>Vmax * Gap-Complex[c]</t>
  </si>
  <si>
    <t>Pts-Complex[c]</t>
  </si>
  <si>
    <t>Pgm-Complex[c]</t>
  </si>
  <si>
    <t>Gk-Complex[c]</t>
  </si>
  <si>
    <t>Hpt-Complex[c]</t>
  </si>
  <si>
    <t>Ldh-Complex[c]</t>
  </si>
  <si>
    <t>Vmax * Ldh-Complex[c]</t>
  </si>
  <si>
    <t>Nox-Complex[c]</t>
  </si>
  <si>
    <t>Pfk-Complex[c]</t>
  </si>
  <si>
    <t>Vmax * Pfk-Complex[c]</t>
  </si>
  <si>
    <t>PgiB-Complex[c]</t>
  </si>
  <si>
    <t>Vmax * PgiB-Complex[c]</t>
  </si>
  <si>
    <t>Pgk-Protein[c]</t>
  </si>
  <si>
    <t>Vmax * Pgk-Protein[c]</t>
  </si>
  <si>
    <t>PiAbcTransporter-Complex[c]</t>
  </si>
  <si>
    <t>Ppa-Complex[c]</t>
  </si>
  <si>
    <t>Vmax * Ppa-Complex[c]</t>
  </si>
  <si>
    <t>Prs-Complex[c]</t>
  </si>
  <si>
    <t>Vmax * Prs-Complex[c]</t>
  </si>
  <si>
    <t>Pyk-Complex[c]</t>
  </si>
  <si>
    <t>Vmax * Pyk-Complex[c]</t>
  </si>
  <si>
    <t>Rpe-Complex[c]</t>
  </si>
  <si>
    <t>LacA-Complex[c]</t>
  </si>
  <si>
    <t>Vmax * LacA-Complex[c]</t>
  </si>
  <si>
    <t>Tim-Complex[c]</t>
  </si>
  <si>
    <t>TklB-Complex[c]</t>
  </si>
  <si>
    <t>Vmax * TklB-Complex[c]</t>
  </si>
  <si>
    <t>Udk-Complex[c]</t>
  </si>
  <si>
    <t>PyrH-Complex[c]</t>
  </si>
  <si>
    <t>Upp-Complex[c]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</si>
</sst>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charset val="1"/>
    </font>
    <font>
      <sz val="10"/>
      <color rgb="FF000000"/>
      <name val="Arial"/>
      <family val="2"/>
    </font>
    <font>
      <b/>
      <sz val="10"/>
      <color rgb="FF000000"/>
      <name val="Arial"/>
      <family val="2"/>
    </font>
    <font>
      <vertAlign val="superscript"/>
      <sz val="10"/>
      <color rgb="FF000000"/>
      <name val="Arial"/>
      <family val="2"/>
    </font>
    <font>
      <u/>
      <sz val="11"/>
      <color theme="10"/>
      <name val="Calibri"/>
      <family val="2"/>
    </font>
    <font>
      <sz val="11"/>
      <name val="Calibri"/>
      <family val="2"/>
    </font>
    <font>
      <sz val="10"/>
      <name val="Arial"/>
      <family val="2"/>
    </font>
    <font>
      <sz val="12"/>
      <color rgb="FF000000"/>
      <name val="Arial"/>
      <family val="2"/>
    </font>
    <font>
      <b/>
      <sz val="10"/>
      <name val="Arial"/>
      <family val="2"/>
    </font>
    <font>
      <b/>
      <sz val="12"/>
      <color rgb="FF000000"/>
      <name val="Arial"/>
      <family val="2"/>
    </font>
    <font>
      <b/>
      <sz val="10"/>
      <color theme="0"/>
      <name val="Arial"/>
      <family val="2"/>
    </font>
    <font>
      <b/>
      <vertAlign val="subscript"/>
      <sz val="10"/>
      <color theme="0"/>
      <name val="Arial"/>
      <family val="2"/>
    </font>
    <font>
      <b/>
      <vertAlign val="superscript"/>
      <sz val="10"/>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rgb="FFC0C0C0"/>
      </patternFill>
    </fill>
    <fill>
      <patternFill patternType="solid">
        <fgColor theme="0" tint="-0.249977111117893"/>
        <bgColor indexed="64"/>
      </patternFill>
    </fill>
    <fill>
      <patternFill patternType="solid">
        <fgColor theme="1" tint="0.34998626667073579"/>
        <bgColor rgb="FFC0C0C0"/>
      </patternFill>
    </fill>
    <fill>
      <patternFill patternType="solid">
        <fgColor theme="1" tint="0.34998626667073579"/>
        <bgColor indexed="64"/>
      </patternFill>
    </fill>
  </fills>
  <borders count="4">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76">
    <xf numFmtId="0" fontId="0" fillId="0" borderId="0" xfId="0"/>
    <xf numFmtId="0" fontId="1" fillId="0" borderId="0" xfId="0" applyFont="1" applyAlignment="1">
      <alignment wrapText="1"/>
    </xf>
    <xf numFmtId="0" fontId="1" fillId="0" borderId="0" xfId="0" applyFont="1" applyAlignment="1">
      <alignment vertical="top" wrapText="1"/>
    </xf>
    <xf numFmtId="11" fontId="1" fillId="0" borderId="0" xfId="0" applyNumberFormat="1" applyFont="1" applyAlignment="1">
      <alignment vertical="top" wrapText="1"/>
    </xf>
    <xf numFmtId="0" fontId="3" fillId="0" borderId="0" xfId="0" applyFont="1" applyAlignment="1">
      <alignment vertical="top" wrapText="1"/>
    </xf>
    <xf numFmtId="0" fontId="1" fillId="0" borderId="0" xfId="0" applyFont="1"/>
    <xf numFmtId="0" fontId="2" fillId="2" borderId="0" xfId="0" applyFont="1" applyFill="1"/>
    <xf numFmtId="0" fontId="6" fillId="0" borderId="0" xfId="1" applyFont="1"/>
    <xf numFmtId="49" fontId="1" fillId="0" borderId="0" xfId="0" applyNumberFormat="1" applyFont="1" applyAlignment="1">
      <alignment vertical="top" wrapText="1"/>
    </xf>
    <xf numFmtId="0" fontId="6" fillId="0" borderId="0" xfId="0" applyFont="1" applyAlignment="1">
      <alignment vertical="top" wrapText="1"/>
    </xf>
    <xf numFmtId="0" fontId="6" fillId="0" borderId="0" xfId="0" applyNumberFormat="1" applyFont="1" applyAlignment="1">
      <alignment vertical="top" wrapText="1"/>
    </xf>
    <xf numFmtId="0" fontId="5" fillId="0" borderId="0" xfId="1" applyNumberFormat="1" applyFont="1" applyAlignment="1">
      <alignment vertical="top" wrapText="1"/>
    </xf>
    <xf numFmtId="0" fontId="7" fillId="0" borderId="0" xfId="0" applyFont="1"/>
    <xf numFmtId="0" fontId="2" fillId="3" borderId="0" xfId="0" applyFont="1" applyFill="1" applyAlignment="1">
      <alignment wrapText="1"/>
    </xf>
    <xf numFmtId="0" fontId="1" fillId="4" borderId="0" xfId="0" applyFont="1" applyFill="1" applyAlignment="1">
      <alignment wrapText="1"/>
    </xf>
    <xf numFmtId="0" fontId="2" fillId="4" borderId="0" xfId="0" applyFont="1" applyFill="1"/>
    <xf numFmtId="0" fontId="1" fillId="4" borderId="0" xfId="0" applyFont="1" applyFill="1"/>
    <xf numFmtId="11" fontId="2" fillId="3" borderId="0" xfId="0" applyNumberFormat="1" applyFont="1" applyFill="1" applyAlignment="1">
      <alignment wrapText="1"/>
    </xf>
    <xf numFmtId="0" fontId="8" fillId="3" borderId="0" xfId="0" applyNumberFormat="1" applyFont="1" applyFill="1" applyAlignment="1">
      <alignment wrapText="1"/>
    </xf>
    <xf numFmtId="0" fontId="9" fillId="4" borderId="0" xfId="0" applyFont="1" applyFill="1"/>
    <xf numFmtId="0" fontId="7" fillId="4" borderId="0" xfId="0" applyFont="1" applyFill="1"/>
    <xf numFmtId="0" fontId="1" fillId="2" borderId="0" xfId="0" applyFont="1" applyFill="1"/>
    <xf numFmtId="2" fontId="1" fillId="0" borderId="0" xfId="0" applyNumberFormat="1" applyFont="1" applyAlignment="1">
      <alignment vertical="top" wrapText="1"/>
    </xf>
    <xf numFmtId="1" fontId="1" fillId="0" borderId="0" xfId="0" applyNumberFormat="1" applyFont="1" applyAlignment="1">
      <alignment vertical="top" wrapText="1"/>
    </xf>
    <xf numFmtId="2" fontId="2" fillId="3" borderId="1" xfId="0" applyNumberFormat="1" applyFont="1" applyFill="1" applyBorder="1" applyAlignment="1">
      <alignment wrapText="1"/>
    </xf>
    <xf numFmtId="2" fontId="2" fillId="3" borderId="0" xfId="0" applyNumberFormat="1" applyFont="1" applyFill="1" applyBorder="1" applyAlignment="1">
      <alignment wrapText="1"/>
    </xf>
    <xf numFmtId="2" fontId="1" fillId="0" borderId="1" xfId="0" applyNumberFormat="1" applyFont="1" applyBorder="1" applyAlignment="1">
      <alignment vertical="top" wrapText="1"/>
    </xf>
    <xf numFmtId="2" fontId="1" fillId="0" borderId="0" xfId="0" applyNumberFormat="1" applyFont="1" applyBorder="1" applyAlignment="1">
      <alignment vertical="top" wrapText="1"/>
    </xf>
    <xf numFmtId="2" fontId="2" fillId="3" borderId="3" xfId="0" applyNumberFormat="1" applyFont="1" applyFill="1" applyBorder="1" applyAlignment="1">
      <alignment wrapText="1"/>
    </xf>
    <xf numFmtId="2" fontId="1" fillId="0" borderId="3" xfId="0" applyNumberFormat="1" applyFont="1" applyBorder="1" applyAlignment="1">
      <alignment vertical="top" wrapText="1"/>
    </xf>
    <xf numFmtId="2" fontId="1" fillId="0" borderId="1" xfId="0" applyNumberFormat="1" applyFont="1" applyBorder="1" applyAlignment="1">
      <alignment wrapText="1"/>
    </xf>
    <xf numFmtId="2" fontId="1" fillId="0" borderId="0" xfId="0" applyNumberFormat="1" applyFont="1" applyBorder="1" applyAlignment="1">
      <alignment wrapText="1"/>
    </xf>
    <xf numFmtId="11" fontId="2" fillId="3" borderId="1" xfId="0" applyNumberFormat="1" applyFont="1" applyFill="1" applyBorder="1" applyAlignment="1">
      <alignment wrapText="1"/>
    </xf>
    <xf numFmtId="11" fontId="2" fillId="3" borderId="3" xfId="0" applyNumberFormat="1" applyFont="1" applyFill="1" applyBorder="1" applyAlignment="1">
      <alignment wrapText="1"/>
    </xf>
    <xf numFmtId="11" fontId="1" fillId="0" borderId="1" xfId="0" applyNumberFormat="1" applyFont="1" applyBorder="1" applyAlignment="1">
      <alignment vertical="top" wrapText="1"/>
    </xf>
    <xf numFmtId="11" fontId="1" fillId="0" borderId="3" xfId="0" applyNumberFormat="1" applyFont="1" applyBorder="1" applyAlignment="1">
      <alignment vertical="top" wrapText="1"/>
    </xf>
    <xf numFmtId="1" fontId="1" fillId="0" borderId="0" xfId="0" applyNumberFormat="1" applyFont="1" applyBorder="1" applyAlignment="1">
      <alignment vertical="top" wrapText="1"/>
    </xf>
    <xf numFmtId="0" fontId="1" fillId="0" borderId="3" xfId="0" applyFont="1" applyBorder="1" applyAlignment="1">
      <alignment vertical="top" wrapText="1"/>
    </xf>
    <xf numFmtId="1" fontId="2" fillId="3" borderId="0" xfId="0" applyNumberFormat="1" applyFont="1" applyFill="1" applyBorder="1" applyAlignment="1">
      <alignment wrapText="1"/>
    </xf>
    <xf numFmtId="0" fontId="2" fillId="3" borderId="3" xfId="0" applyFont="1" applyFill="1" applyBorder="1" applyAlignment="1">
      <alignment wrapText="1"/>
    </xf>
    <xf numFmtId="1" fontId="1" fillId="0" borderId="0" xfId="0" applyNumberFormat="1" applyFont="1" applyBorder="1" applyAlignment="1">
      <alignment wrapText="1"/>
    </xf>
    <xf numFmtId="0" fontId="1" fillId="0" borderId="3" xfId="0" applyFont="1" applyBorder="1" applyAlignment="1">
      <alignment wrapText="1"/>
    </xf>
    <xf numFmtId="1" fontId="3" fillId="0" borderId="0" xfId="0" applyNumberFormat="1" applyFont="1" applyBorder="1" applyAlignment="1">
      <alignment vertical="top" wrapText="1"/>
    </xf>
    <xf numFmtId="0" fontId="3" fillId="0" borderId="3" xfId="0" applyFont="1" applyBorder="1" applyAlignment="1">
      <alignment vertical="top" wrapText="1"/>
    </xf>
    <xf numFmtId="0" fontId="2" fillId="3" borderId="1" xfId="0" applyFont="1" applyFill="1" applyBorder="1" applyAlignment="1">
      <alignment wrapText="1"/>
    </xf>
    <xf numFmtId="0" fontId="1" fillId="0" borderId="1" xfId="0" applyFont="1" applyBorder="1" applyAlignment="1">
      <alignment vertical="top" wrapText="1"/>
    </xf>
    <xf numFmtId="49" fontId="2" fillId="3" borderId="3" xfId="0" applyNumberFormat="1" applyFont="1" applyFill="1" applyBorder="1" applyAlignment="1">
      <alignment wrapText="1"/>
    </xf>
    <xf numFmtId="49" fontId="1" fillId="0" borderId="3" xfId="0" applyNumberFormat="1" applyFont="1" applyBorder="1" applyAlignment="1">
      <alignment vertical="top" wrapText="1"/>
    </xf>
    <xf numFmtId="49" fontId="1" fillId="0" borderId="3" xfId="0" applyNumberFormat="1" applyFont="1" applyBorder="1" applyAlignment="1">
      <alignment wrapText="1"/>
    </xf>
    <xf numFmtId="0" fontId="2" fillId="3" borderId="2" xfId="0" applyFont="1" applyFill="1" applyBorder="1" applyAlignment="1">
      <alignment wrapText="1"/>
    </xf>
    <xf numFmtId="0" fontId="1" fillId="0" borderId="2" xfId="0" applyFont="1" applyBorder="1" applyAlignment="1">
      <alignment wrapText="1"/>
    </xf>
    <xf numFmtId="0" fontId="1" fillId="0" borderId="2" xfId="0" applyFont="1" applyBorder="1" applyAlignment="1">
      <alignment vertical="top" wrapText="1"/>
    </xf>
    <xf numFmtId="0" fontId="2" fillId="3" borderId="0" xfId="0" applyFont="1" applyFill="1" applyBorder="1" applyAlignment="1">
      <alignment wrapText="1"/>
    </xf>
    <xf numFmtId="1" fontId="2" fillId="3" borderId="3" xfId="0" applyNumberFormat="1" applyFont="1" applyFill="1" applyBorder="1" applyAlignment="1">
      <alignment wrapText="1"/>
    </xf>
    <xf numFmtId="0" fontId="1" fillId="0" borderId="0" xfId="0" applyFont="1" applyBorder="1" applyAlignment="1">
      <alignment vertical="top" wrapText="1"/>
    </xf>
    <xf numFmtId="1" fontId="1" fillId="0" borderId="3" xfId="0" applyNumberFormat="1" applyFont="1" applyBorder="1" applyAlignment="1">
      <alignment vertical="top" wrapText="1"/>
    </xf>
    <xf numFmtId="11" fontId="2" fillId="3" borderId="0" xfId="0" applyNumberFormat="1" applyFont="1" applyFill="1" applyBorder="1" applyAlignment="1">
      <alignment wrapText="1"/>
    </xf>
    <xf numFmtId="0" fontId="1" fillId="0" borderId="1" xfId="0" applyFont="1" applyBorder="1" applyAlignment="1">
      <alignment wrapText="1"/>
    </xf>
    <xf numFmtId="0" fontId="1" fillId="0" borderId="0" xfId="0" applyFont="1" applyBorder="1" applyAlignment="1">
      <alignment wrapText="1"/>
    </xf>
    <xf numFmtId="11" fontId="1" fillId="0" borderId="0" xfId="0" applyNumberFormat="1" applyFont="1" applyBorder="1" applyAlignment="1">
      <alignment vertical="top" wrapText="1"/>
    </xf>
    <xf numFmtId="11" fontId="1" fillId="0" borderId="3" xfId="0" applyNumberFormat="1" applyFont="1" applyBorder="1" applyAlignment="1">
      <alignment wrapText="1"/>
    </xf>
    <xf numFmtId="0" fontId="2" fillId="0" borderId="0" xfId="0" applyFont="1" applyFill="1"/>
    <xf numFmtId="0" fontId="1" fillId="0" borderId="0" xfId="0" applyFont="1" applyFill="1"/>
    <xf numFmtId="2" fontId="10" fillId="6" borderId="1" xfId="0" applyNumberFormat="1" applyFont="1" applyFill="1" applyBorder="1" applyAlignment="1">
      <alignment horizontal="center" vertical="top" wrapText="1"/>
    </xf>
    <xf numFmtId="2" fontId="10" fillId="6" borderId="3" xfId="0" applyNumberFormat="1" applyFont="1" applyFill="1" applyBorder="1" applyAlignment="1">
      <alignment horizontal="center" vertical="top" wrapText="1"/>
    </xf>
    <xf numFmtId="11" fontId="10" fillId="6" borderId="1" xfId="0" applyNumberFormat="1" applyFont="1" applyFill="1" applyBorder="1" applyAlignment="1">
      <alignment horizontal="center" vertical="top" wrapText="1"/>
    </xf>
    <xf numFmtId="11" fontId="10" fillId="6" borderId="3" xfId="0" applyNumberFormat="1" applyFont="1" applyFill="1" applyBorder="1" applyAlignment="1">
      <alignment horizontal="center" vertical="top" wrapText="1"/>
    </xf>
    <xf numFmtId="0" fontId="10" fillId="5" borderId="1" xfId="0" applyFont="1" applyFill="1" applyBorder="1" applyAlignment="1">
      <alignment horizontal="center" wrapText="1"/>
    </xf>
    <xf numFmtId="0" fontId="10" fillId="5" borderId="3" xfId="0" applyFont="1" applyFill="1" applyBorder="1" applyAlignment="1">
      <alignment horizontal="center" wrapText="1"/>
    </xf>
    <xf numFmtId="2" fontId="10" fillId="6" borderId="0" xfId="0" applyNumberFormat="1" applyFont="1" applyFill="1" applyBorder="1" applyAlignment="1">
      <alignment horizontal="center" vertical="top" wrapText="1"/>
    </xf>
    <xf numFmtId="11" fontId="10" fillId="5" borderId="1" xfId="0" applyNumberFormat="1" applyFont="1" applyFill="1" applyBorder="1" applyAlignment="1">
      <alignment horizontal="center" wrapText="1"/>
    </xf>
    <xf numFmtId="11" fontId="10" fillId="5" borderId="3" xfId="0" applyNumberFormat="1" applyFont="1" applyFill="1" applyBorder="1" applyAlignment="1">
      <alignment horizontal="center" wrapText="1"/>
    </xf>
    <xf numFmtId="11" fontId="10" fillId="5" borderId="0" xfId="0" applyNumberFormat="1" applyFont="1" applyFill="1" applyBorder="1" applyAlignment="1">
      <alignment horizontal="center" wrapText="1"/>
    </xf>
    <xf numFmtId="0" fontId="10" fillId="6" borderId="0" xfId="0" applyFont="1" applyFill="1" applyBorder="1" applyAlignment="1">
      <alignment horizontal="center" vertical="top" wrapText="1"/>
    </xf>
    <xf numFmtId="0" fontId="10" fillId="6" borderId="3" xfId="0" applyFont="1" applyFill="1" applyBorder="1" applyAlignment="1">
      <alignment horizontal="center" vertical="top" wrapText="1"/>
    </xf>
    <xf numFmtId="0" fontId="1" fillId="0" borderId="0" xfId="0" applyFont="1" applyFill="1" applyAlignment="1">
      <alignment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doi.org/10.1186/1756-0500-1-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FD2E-7729-4C34-ABFB-20BEF9F8A134}">
  <dimension ref="A1:B17"/>
  <sheetViews>
    <sheetView workbookViewId="0">
      <pane xSplit="1" ySplit="5" topLeftCell="B6" activePane="bottomRight" state="frozen"/>
      <selection pane="topRight" activeCell="B1" sqref="B1"/>
      <selection pane="bottomLeft" activeCell="A5" sqref="A5"/>
      <selection pane="bottomRight"/>
    </sheetView>
  </sheetViews>
  <sheetFormatPr baseColWidth="10" defaultColWidth="0" defaultRowHeight="14" customHeight="1" zeroHeight="1" x14ac:dyDescent="0.15"/>
  <cols>
    <col min="1" max="1" width="9.1640625" style="5" customWidth="1"/>
    <col min="2" max="2" width="83.5" style="5" customWidth="1"/>
    <col min="3" max="16384" width="9.1640625" style="5" hidden="1"/>
  </cols>
  <sheetData>
    <row r="1" spans="1:2" s="12" customFormat="1" ht="16" customHeight="1" x14ac:dyDescent="0.2">
      <c r="A1" s="19" t="s">
        <v>3043</v>
      </c>
      <c r="B1" s="20"/>
    </row>
    <row r="2" spans="1:2" ht="14" customHeight="1" x14ac:dyDescent="0.15">
      <c r="A2" s="6" t="s">
        <v>3044</v>
      </c>
      <c r="B2" s="21"/>
    </row>
    <row r="3" spans="1:2" s="62" customFormat="1" ht="14" customHeight="1" x14ac:dyDescent="0.15">
      <c r="A3" s="61" t="s">
        <v>3396</v>
      </c>
    </row>
    <row r="4" spans="1:2" ht="14" customHeight="1" x14ac:dyDescent="0.15"/>
    <row r="5" spans="1:2" s="16" customFormat="1" ht="12.75" customHeight="1" x14ac:dyDescent="0.15">
      <c r="A5" s="15" t="s">
        <v>3045</v>
      </c>
      <c r="B5" s="15" t="s">
        <v>3046</v>
      </c>
    </row>
    <row r="6" spans="1:2" ht="14" customHeight="1" x14ac:dyDescent="0.15">
      <c r="A6" s="7" t="s">
        <v>3041</v>
      </c>
      <c r="B6" s="7" t="s">
        <v>3042</v>
      </c>
    </row>
    <row r="7" spans="1:2" ht="14" customHeight="1" x14ac:dyDescent="0.15">
      <c r="A7" s="7" t="s">
        <v>3047</v>
      </c>
      <c r="B7" s="7" t="s">
        <v>3052</v>
      </c>
    </row>
    <row r="8" spans="1:2" ht="14" customHeight="1" x14ac:dyDescent="0.15">
      <c r="A8" s="7" t="s">
        <v>3048</v>
      </c>
      <c r="B8" s="7" t="s">
        <v>3053</v>
      </c>
    </row>
    <row r="9" spans="1:2" ht="14" customHeight="1" x14ac:dyDescent="0.15">
      <c r="A9" s="7" t="s">
        <v>3049</v>
      </c>
      <c r="B9" s="7" t="s">
        <v>3054</v>
      </c>
    </row>
    <row r="10" spans="1:2" ht="14" customHeight="1" x14ac:dyDescent="0.15">
      <c r="A10" s="7" t="s">
        <v>3050</v>
      </c>
      <c r="B10" s="7" t="s">
        <v>3055</v>
      </c>
    </row>
    <row r="11" spans="1:2" ht="14" customHeight="1" x14ac:dyDescent="0.15">
      <c r="A11" s="7" t="s">
        <v>3051</v>
      </c>
      <c r="B11" s="7" t="s">
        <v>3056</v>
      </c>
    </row>
    <row r="17" ht="14" hidden="1" customHeight="1" x14ac:dyDescent="0.15"/>
  </sheetData>
  <hyperlinks>
    <hyperlink ref="A6" location="'Table S1a. Submodels'!A1" display="Table S1a" xr:uid="{45A1F524-5115-4084-98FA-DFF1A8832366}"/>
    <hyperlink ref="A7:B7" location="'Table S1b. Compartments'!A1" display="Table S1b" xr:uid="{7982F801-4205-4654-99A6-B8F4423C2760}"/>
    <hyperlink ref="A8:B8" location="'Table S1c. Species'!A1" display="Table S1c" xr:uid="{AE7D83EC-4FA8-4A45-B58C-39978CAFEE89}"/>
    <hyperlink ref="A9:B9" location="'Table S1d. Reactions'!A1" display="Table S1d" xr:uid="{44B85960-6424-4762-BE66-D2B1AAF609D4}"/>
    <hyperlink ref="A10:B10" location="'Table S1e. Parameters'!A1" display="Table S1e" xr:uid="{A45AD797-627B-4EAD-9E00-34AD73826780}"/>
    <hyperlink ref="A11:B11" location="'Table S1f. References'!A1" display="Table S1f" xr:uid="{C235F59F-581B-4CAE-AB4E-8E923F393970}"/>
    <hyperlink ref="A6:B6" location="'Table S1a. Submodels'!A1" display="Table S1a" xr:uid="{9F69A863-2BEB-412D-8D91-A6C7973F1E3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workbookViewId="0">
      <pane xSplit="1" ySplit="1" topLeftCell="B2" activePane="bottomRight" state="frozen"/>
      <selection pane="topRight"/>
      <selection pane="bottomLeft"/>
      <selection pane="bottomRight"/>
    </sheetView>
  </sheetViews>
  <sheetFormatPr baseColWidth="10" defaultColWidth="0" defaultRowHeight="14" customHeight="1" zeroHeight="1" x14ac:dyDescent="0.2"/>
  <cols>
    <col min="1" max="1" width="16.83203125" style="2" bestFit="1" customWidth="1"/>
    <col min="2" max="2" width="26.33203125" style="2" bestFit="1" customWidth="1"/>
    <col min="3" max="3" width="22.33203125" style="2" bestFit="1" customWidth="1"/>
    <col min="4" max="16384" width="9.1640625" style="2" hidden="1"/>
  </cols>
  <sheetData>
    <row r="1" spans="1:3" s="14" customFormat="1" ht="14" customHeight="1" x14ac:dyDescent="0.15">
      <c r="A1" s="13" t="s">
        <v>0</v>
      </c>
      <c r="B1" s="13" t="s">
        <v>1</v>
      </c>
      <c r="C1" s="13" t="s">
        <v>3074</v>
      </c>
    </row>
    <row r="2" spans="1:3" ht="14" customHeight="1" x14ac:dyDescent="0.2">
      <c r="A2" s="2" t="s">
        <v>2</v>
      </c>
      <c r="B2" s="2" t="s">
        <v>3</v>
      </c>
      <c r="C2" s="2" t="s">
        <v>3039</v>
      </c>
    </row>
    <row r="3" spans="1:3" ht="14" customHeight="1" x14ac:dyDescent="0.2">
      <c r="A3" s="2" t="s">
        <v>4</v>
      </c>
      <c r="B3" s="2" t="s">
        <v>4</v>
      </c>
      <c r="C3" s="2" t="s">
        <v>3040</v>
      </c>
    </row>
    <row r="4" spans="1:3" ht="14" customHeight="1" x14ac:dyDescent="0.2">
      <c r="A4" s="2" t="s">
        <v>5</v>
      </c>
      <c r="B4" s="2" t="s">
        <v>6</v>
      </c>
      <c r="C4" s="2" t="s">
        <v>3039</v>
      </c>
    </row>
    <row r="5" spans="1:3" ht="14" customHeight="1" x14ac:dyDescent="0.2">
      <c r="A5" s="2" t="s">
        <v>7</v>
      </c>
      <c r="B5" s="2" t="s">
        <v>7</v>
      </c>
      <c r="C5" s="2" t="s">
        <v>3039</v>
      </c>
    </row>
    <row r="6" spans="1:3" ht="14" customHeight="1" x14ac:dyDescent="0.2">
      <c r="A6" s="2" t="s">
        <v>8</v>
      </c>
      <c r="B6" s="2" t="s">
        <v>8</v>
      </c>
      <c r="C6" s="2" t="s">
        <v>3039</v>
      </c>
    </row>
    <row r="7" spans="1:3" ht="14" customHeight="1" x14ac:dyDescent="0.2">
      <c r="A7" s="2" t="s">
        <v>9</v>
      </c>
      <c r="B7" s="2" t="s">
        <v>10</v>
      </c>
      <c r="C7" s="2" t="s">
        <v>3039</v>
      </c>
    </row>
  </sheetData>
  <autoFilter ref="A1:C7" xr:uid="{00000000-0009-0000-00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workbookViewId="0">
      <pane xSplit="1" ySplit="1" topLeftCell="B2" activePane="bottomRight" state="frozen"/>
      <selection pane="topRight"/>
      <selection pane="bottomLeft"/>
      <selection pane="bottomRight"/>
    </sheetView>
  </sheetViews>
  <sheetFormatPr baseColWidth="10" defaultColWidth="0" defaultRowHeight="14" customHeight="1" zeroHeight="1" x14ac:dyDescent="0.2"/>
  <cols>
    <col min="1" max="1" width="5" style="2" bestFit="1" customWidth="1"/>
    <col min="2" max="2" width="17" style="2" customWidth="1"/>
    <col min="3" max="3" width="18.33203125" style="2" customWidth="1"/>
    <col min="4" max="4" width="58.5" style="2" customWidth="1"/>
    <col min="5" max="16384" width="9.1640625" style="2" hidden="1"/>
  </cols>
  <sheetData>
    <row r="1" spans="1:4" s="14" customFormat="1" ht="14" customHeight="1" x14ac:dyDescent="0.15">
      <c r="A1" s="13" t="s">
        <v>0</v>
      </c>
      <c r="B1" s="13" t="s">
        <v>1</v>
      </c>
      <c r="C1" s="13" t="s">
        <v>3073</v>
      </c>
      <c r="D1" s="13" t="s">
        <v>11</v>
      </c>
    </row>
    <row r="2" spans="1:4" ht="28" customHeight="1" x14ac:dyDescent="0.2">
      <c r="A2" s="2" t="s">
        <v>12</v>
      </c>
      <c r="B2" s="2" t="s">
        <v>13</v>
      </c>
      <c r="C2" s="3">
        <v>4.58E-17</v>
      </c>
      <c r="D2" s="2" t="s">
        <v>14</v>
      </c>
    </row>
    <row r="3" spans="1:4" ht="28" customHeight="1" x14ac:dyDescent="0.2">
      <c r="A3" s="2" t="s">
        <v>15</v>
      </c>
      <c r="B3" s="2" t="s">
        <v>16</v>
      </c>
      <c r="C3" s="3">
        <v>9.9999999999999998E-13</v>
      </c>
      <c r="D3" s="2" t="s">
        <v>17</v>
      </c>
    </row>
  </sheetData>
  <autoFilter ref="A1:D3" xr:uid="{00000000-0009-0000-0000-000001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96"/>
  <sheetViews>
    <sheetView workbookViewId="0">
      <pane xSplit="1" ySplit="2" topLeftCell="B3" activePane="bottomRight" state="frozen"/>
      <selection pane="topRight"/>
      <selection pane="bottomLeft"/>
      <selection pane="bottomRight"/>
    </sheetView>
  </sheetViews>
  <sheetFormatPr baseColWidth="10" defaultColWidth="0" defaultRowHeight="14" customHeight="1" zeroHeight="1" x14ac:dyDescent="0.2"/>
  <cols>
    <col min="1" max="2" width="30.6640625" style="2" customWidth="1"/>
    <col min="3" max="3" width="9.5" style="2" customWidth="1"/>
    <col min="4" max="4" width="26.6640625" style="2" customWidth="1"/>
    <col min="5" max="5" width="11.5" style="2" customWidth="1"/>
    <col min="6" max="6" width="11" style="22" customWidth="1"/>
    <col min="7" max="7" width="9.83203125" style="23" customWidth="1"/>
    <col min="8" max="8" width="12.6640625" style="26" customWidth="1"/>
    <col min="9" max="9" width="12.6640625" style="29" customWidth="1"/>
    <col min="10" max="10" width="12.6640625" style="26" customWidth="1"/>
    <col min="11" max="13" width="12.6640625" style="27" customWidth="1"/>
    <col min="14" max="14" width="12.6640625" style="29" customWidth="1"/>
    <col min="15" max="15" width="14.6640625" style="34" customWidth="1"/>
    <col min="16" max="16" width="14.6640625" style="35" customWidth="1"/>
    <col min="17" max="17" width="11.6640625" style="2" customWidth="1"/>
    <col min="18" max="19" width="11.6640625" style="36" customWidth="1"/>
    <col min="20" max="20" width="11.6640625" style="37" customWidth="1"/>
    <col min="21" max="21" width="13.6640625" style="45" customWidth="1"/>
    <col min="22" max="22" width="13.6640625" style="47" customWidth="1"/>
    <col min="23" max="23" width="22.83203125" style="2" customWidth="1"/>
    <col min="24" max="16384" width="9.1640625" style="2" hidden="1"/>
  </cols>
  <sheetData>
    <row r="1" spans="1:23" ht="14" customHeight="1" x14ac:dyDescent="0.15">
      <c r="H1" s="63" t="s">
        <v>18</v>
      </c>
      <c r="I1" s="64"/>
      <c r="J1" s="63" t="s">
        <v>19</v>
      </c>
      <c r="K1" s="69"/>
      <c r="L1" s="69"/>
      <c r="M1" s="69"/>
      <c r="N1" s="64"/>
      <c r="O1" s="65" t="s">
        <v>20</v>
      </c>
      <c r="P1" s="66"/>
      <c r="U1" s="67" t="s">
        <v>21</v>
      </c>
      <c r="V1" s="68"/>
    </row>
    <row r="2" spans="1:23" s="14" customFormat="1" ht="28" customHeight="1" x14ac:dyDescent="0.15">
      <c r="A2" s="13" t="s">
        <v>0</v>
      </c>
      <c r="B2" s="13" t="s">
        <v>1</v>
      </c>
      <c r="C2" s="13" t="s">
        <v>25</v>
      </c>
      <c r="D2" s="44" t="s">
        <v>3078</v>
      </c>
      <c r="E2" s="52" t="s">
        <v>22</v>
      </c>
      <c r="F2" s="25" t="s">
        <v>23</v>
      </c>
      <c r="G2" s="53" t="s">
        <v>24</v>
      </c>
      <c r="H2" s="24" t="s">
        <v>27</v>
      </c>
      <c r="I2" s="28" t="s">
        <v>26</v>
      </c>
      <c r="J2" s="24" t="s">
        <v>27</v>
      </c>
      <c r="K2" s="25" t="s">
        <v>28</v>
      </c>
      <c r="L2" s="25" t="s">
        <v>29</v>
      </c>
      <c r="M2" s="25" t="s">
        <v>30</v>
      </c>
      <c r="N2" s="28" t="s">
        <v>31</v>
      </c>
      <c r="O2" s="32" t="s">
        <v>3079</v>
      </c>
      <c r="P2" s="33" t="s">
        <v>3080</v>
      </c>
      <c r="Q2" s="49" t="s">
        <v>3082</v>
      </c>
      <c r="R2" s="38" t="s">
        <v>32</v>
      </c>
      <c r="S2" s="38" t="s">
        <v>3081</v>
      </c>
      <c r="T2" s="39" t="s">
        <v>33</v>
      </c>
      <c r="U2" s="44" t="s">
        <v>34</v>
      </c>
      <c r="V2" s="46" t="s">
        <v>0</v>
      </c>
      <c r="W2" s="13" t="s">
        <v>11</v>
      </c>
    </row>
    <row r="3" spans="1:23" ht="14" customHeight="1" x14ac:dyDescent="0.15">
      <c r="A3" s="2" t="s">
        <v>1273</v>
      </c>
      <c r="B3" s="2" t="s">
        <v>1274</v>
      </c>
      <c r="C3" s="2" t="s">
        <v>1277</v>
      </c>
      <c r="D3" s="45" t="s">
        <v>1275</v>
      </c>
      <c r="E3" s="54" t="s">
        <v>1276</v>
      </c>
      <c r="F3" s="27">
        <v>31407.133999999998</v>
      </c>
      <c r="G3" s="55">
        <v>4</v>
      </c>
      <c r="J3" s="26">
        <v>9.8000000000000007</v>
      </c>
      <c r="K3" s="27">
        <v>20</v>
      </c>
      <c r="M3" s="27">
        <v>1022.2625430000001</v>
      </c>
      <c r="O3" s="34">
        <f>K3/'Table S1b. Compartments'!C$2/6.022E+23*LN(2)</f>
        <v>5.0263095038711417E-7</v>
      </c>
      <c r="Q3" s="50"/>
    </row>
    <row r="4" spans="1:23" ht="14" customHeight="1" x14ac:dyDescent="0.15">
      <c r="A4" s="2" t="s">
        <v>1278</v>
      </c>
      <c r="B4" s="2" t="s">
        <v>1279</v>
      </c>
      <c r="C4" s="2" t="s">
        <v>1277</v>
      </c>
      <c r="D4" s="45" t="s">
        <v>1280</v>
      </c>
      <c r="E4" s="54" t="s">
        <v>1281</v>
      </c>
      <c r="F4" s="27">
        <v>98448.957999999897</v>
      </c>
      <c r="G4" s="55">
        <v>-8</v>
      </c>
      <c r="J4" s="26">
        <v>573.27499999999998</v>
      </c>
      <c r="K4" s="27">
        <v>573.27499999999998</v>
      </c>
      <c r="M4" s="27">
        <v>668.22743779999996</v>
      </c>
      <c r="O4" s="34">
        <f>K4/'Table S1b. Compartments'!C$2/6.022E+23*LN(2)</f>
        <v>1.4407287904158644E-5</v>
      </c>
      <c r="Q4" s="50"/>
    </row>
    <row r="5" spans="1:23" ht="14" customHeight="1" x14ac:dyDescent="0.15">
      <c r="A5" s="2" t="s">
        <v>1282</v>
      </c>
      <c r="B5" s="2" t="s">
        <v>1283</v>
      </c>
      <c r="C5" s="2" t="s">
        <v>1277</v>
      </c>
      <c r="D5" s="45" t="s">
        <v>1284</v>
      </c>
      <c r="E5" s="54" t="s">
        <v>1285</v>
      </c>
      <c r="F5" s="27">
        <v>62131.745999999999</v>
      </c>
      <c r="G5" s="55">
        <v>-6</v>
      </c>
      <c r="J5" s="26">
        <v>207.01249999999999</v>
      </c>
      <c r="K5" s="27">
        <v>207.01249999999999</v>
      </c>
      <c r="M5" s="27">
        <v>914.02708600000005</v>
      </c>
      <c r="O5" s="34">
        <f>K5/'Table S1b. Compartments'!C$2/6.022E+23*LN(2)</f>
        <v>5.2025444808506245E-6</v>
      </c>
      <c r="Q5" s="50"/>
    </row>
    <row r="6" spans="1:23" ht="14" customHeight="1" x14ac:dyDescent="0.15">
      <c r="A6" s="2" t="s">
        <v>1286</v>
      </c>
      <c r="B6" s="2" t="s">
        <v>1287</v>
      </c>
      <c r="C6" s="2" t="s">
        <v>1277</v>
      </c>
      <c r="D6" s="45" t="s">
        <v>1288</v>
      </c>
      <c r="E6" s="54" t="s">
        <v>1289</v>
      </c>
      <c r="F6" s="27">
        <v>147246.796</v>
      </c>
      <c r="G6" s="55">
        <v>24</v>
      </c>
      <c r="J6" s="26">
        <v>707.5625</v>
      </c>
      <c r="K6" s="27">
        <v>707.5625</v>
      </c>
      <c r="M6" s="27">
        <v>723.04039850000004</v>
      </c>
      <c r="O6" s="34">
        <f>K6/'Table S1b. Compartments'!C$2/6.022E+23*LN(2)</f>
        <v>1.7782140591664128E-5</v>
      </c>
      <c r="Q6" s="50"/>
    </row>
    <row r="7" spans="1:23" ht="14" customHeight="1" x14ac:dyDescent="0.15">
      <c r="A7" s="2" t="s">
        <v>1290</v>
      </c>
      <c r="B7" s="2" t="s">
        <v>1291</v>
      </c>
      <c r="C7" s="2" t="s">
        <v>1277</v>
      </c>
      <c r="D7" s="45" t="s">
        <v>1292</v>
      </c>
      <c r="E7" s="54" t="s">
        <v>1293</v>
      </c>
      <c r="F7" s="27">
        <v>43409.777999999998</v>
      </c>
      <c r="G7" s="55">
        <v>-4</v>
      </c>
      <c r="J7" s="26">
        <v>146.46250000000001</v>
      </c>
      <c r="K7" s="27">
        <v>146.46250000000001</v>
      </c>
      <c r="M7" s="27">
        <v>4578.2685410000004</v>
      </c>
      <c r="O7" s="34">
        <f>K7/'Table S1b. Compartments'!C$2/6.022E+23*LN(2)</f>
        <v>3.6808292785536365E-6</v>
      </c>
      <c r="Q7" s="50"/>
    </row>
    <row r="8" spans="1:23" ht="14" customHeight="1" x14ac:dyDescent="0.15">
      <c r="A8" s="2" t="s">
        <v>1294</v>
      </c>
      <c r="B8" s="2" t="s">
        <v>1295</v>
      </c>
      <c r="C8" s="2" t="s">
        <v>1277</v>
      </c>
      <c r="D8" s="45" t="s">
        <v>1296</v>
      </c>
      <c r="E8" s="54" t="s">
        <v>1297</v>
      </c>
      <c r="F8" s="27">
        <v>84382.491999999998</v>
      </c>
      <c r="G8" s="55">
        <v>4</v>
      </c>
      <c r="J8" s="26">
        <v>0.64375000000000004</v>
      </c>
      <c r="K8" s="27">
        <v>20</v>
      </c>
      <c r="M8" s="27">
        <v>1022.2625430000001</v>
      </c>
      <c r="O8" s="34">
        <f>K8/'Table S1b. Compartments'!C$2/6.022E+23*LN(2)</f>
        <v>5.0263095038711417E-7</v>
      </c>
      <c r="Q8" s="50"/>
    </row>
    <row r="9" spans="1:23" ht="14" customHeight="1" x14ac:dyDescent="0.15">
      <c r="A9" s="2" t="s">
        <v>1298</v>
      </c>
      <c r="B9" s="2" t="s">
        <v>1299</v>
      </c>
      <c r="C9" s="2" t="s">
        <v>1277</v>
      </c>
      <c r="D9" s="45" t="s">
        <v>1300</v>
      </c>
      <c r="E9" s="54" t="s">
        <v>1301</v>
      </c>
      <c r="F9" s="27">
        <v>33390.576000000001</v>
      </c>
      <c r="G9" s="55">
        <v>-8</v>
      </c>
      <c r="J9" s="26">
        <v>8.125</v>
      </c>
      <c r="K9" s="27">
        <v>20</v>
      </c>
      <c r="M9" s="27">
        <v>1022.2625430000001</v>
      </c>
      <c r="O9" s="34">
        <f>K9/'Table S1b. Compartments'!C$2/6.022E+23*LN(2)</f>
        <v>5.0263095038711417E-7</v>
      </c>
      <c r="Q9" s="50"/>
    </row>
    <row r="10" spans="1:23" ht="14" customHeight="1" x14ac:dyDescent="0.15">
      <c r="A10" s="2" t="s">
        <v>1302</v>
      </c>
      <c r="B10" s="2" t="s">
        <v>1303</v>
      </c>
      <c r="C10" s="2" t="s">
        <v>1277</v>
      </c>
      <c r="D10" s="45" t="s">
        <v>1304</v>
      </c>
      <c r="E10" s="54" t="s">
        <v>1305</v>
      </c>
      <c r="F10" s="27">
        <v>135560.78400000001</v>
      </c>
      <c r="G10" s="55">
        <v>8</v>
      </c>
      <c r="J10" s="26">
        <v>126.35625</v>
      </c>
      <c r="K10" s="27">
        <v>126.35625</v>
      </c>
      <c r="M10" s="27">
        <v>1022.2625430000001</v>
      </c>
      <c r="O10" s="34">
        <f>K10/'Table S1b. Compartments'!C$2/6.022E+23*LN(2)</f>
        <v>3.1755281012425903E-6</v>
      </c>
      <c r="Q10" s="50"/>
    </row>
    <row r="11" spans="1:23" ht="14" customHeight="1" x14ac:dyDescent="0.15">
      <c r="A11" s="2" t="s">
        <v>1306</v>
      </c>
      <c r="B11" s="2" t="s">
        <v>1307</v>
      </c>
      <c r="C11" s="2" t="s">
        <v>1277</v>
      </c>
      <c r="D11" s="45" t="s">
        <v>1308</v>
      </c>
      <c r="E11" s="54" t="s">
        <v>1309</v>
      </c>
      <c r="F11" s="27">
        <v>541231.38</v>
      </c>
      <c r="G11" s="55">
        <v>6</v>
      </c>
      <c r="J11" s="26">
        <v>16.7916666666667</v>
      </c>
      <c r="K11" s="27">
        <v>16.7916666666667</v>
      </c>
      <c r="M11" s="27">
        <v>1022.2625430000001</v>
      </c>
      <c r="O11" s="34">
        <f>K11/'Table S1b. Compartments'!C$2/6.022E+23*LN(2)</f>
        <v>4.2200056876251546E-7</v>
      </c>
      <c r="Q11" s="50"/>
    </row>
    <row r="12" spans="1:23" ht="14" customHeight="1" x14ac:dyDescent="0.15">
      <c r="A12" s="2" t="s">
        <v>1310</v>
      </c>
      <c r="B12" s="2" t="s">
        <v>1311</v>
      </c>
      <c r="C12" s="2" t="s">
        <v>1277</v>
      </c>
      <c r="D12" s="45" t="s">
        <v>1312</v>
      </c>
      <c r="E12" s="54" t="s">
        <v>1313</v>
      </c>
      <c r="F12" s="27">
        <v>105745.88199999899</v>
      </c>
      <c r="G12" s="55">
        <v>-4</v>
      </c>
      <c r="J12" s="26">
        <v>333.47500000000002</v>
      </c>
      <c r="K12" s="27">
        <v>333.47500000000002</v>
      </c>
      <c r="M12" s="27">
        <v>709.08625540000003</v>
      </c>
      <c r="O12" s="34">
        <f>K12/'Table S1b. Compartments'!C$2/6.022E+23*LN(2)</f>
        <v>8.3807428090171472E-6</v>
      </c>
      <c r="Q12" s="50"/>
    </row>
    <row r="13" spans="1:23" ht="14" customHeight="1" x14ac:dyDescent="0.15">
      <c r="A13" s="2" t="s">
        <v>1314</v>
      </c>
      <c r="B13" s="2" t="s">
        <v>1315</v>
      </c>
      <c r="C13" s="2" t="s">
        <v>1277</v>
      </c>
      <c r="D13" s="45" t="s">
        <v>1316</v>
      </c>
      <c r="E13" s="54" t="s">
        <v>1317</v>
      </c>
      <c r="F13" s="27">
        <v>232538.78199999899</v>
      </c>
      <c r="G13" s="55">
        <v>61</v>
      </c>
      <c r="J13" s="26">
        <v>33.125</v>
      </c>
      <c r="K13" s="27">
        <v>33.125</v>
      </c>
      <c r="M13" s="27">
        <v>1518.9032416749999</v>
      </c>
      <c r="O13" s="34">
        <f>K13/'Table S1b. Compartments'!C$2/6.022E+23*LN(2)</f>
        <v>8.3248251157865792E-7</v>
      </c>
      <c r="Q13" s="50"/>
    </row>
    <row r="14" spans="1:23" ht="14" customHeight="1" x14ac:dyDescent="0.15">
      <c r="A14" s="2" t="s">
        <v>1318</v>
      </c>
      <c r="B14" s="2" t="s">
        <v>1319</v>
      </c>
      <c r="C14" s="2" t="s">
        <v>1277</v>
      </c>
      <c r="D14" s="45" t="s">
        <v>1320</v>
      </c>
      <c r="E14" s="54" t="s">
        <v>1321</v>
      </c>
      <c r="F14" s="27">
        <v>143957.67599999899</v>
      </c>
      <c r="G14" s="55">
        <v>0</v>
      </c>
      <c r="J14" s="26">
        <v>38.325000000000003</v>
      </c>
      <c r="K14" s="27">
        <v>38.325000000000003</v>
      </c>
      <c r="M14" s="27">
        <v>1022.2625430000001</v>
      </c>
      <c r="O14" s="34">
        <f>K14/'Table S1b. Compartments'!C$2/6.022E+23*LN(2)</f>
        <v>9.6316655867930769E-7</v>
      </c>
      <c r="Q14" s="50"/>
    </row>
    <row r="15" spans="1:23" ht="14" customHeight="1" x14ac:dyDescent="0.15">
      <c r="A15" s="2" t="s">
        <v>1322</v>
      </c>
      <c r="B15" s="2" t="s">
        <v>1323</v>
      </c>
      <c r="C15" s="2" t="s">
        <v>1277</v>
      </c>
      <c r="D15" s="45" t="s">
        <v>1324</v>
      </c>
      <c r="E15" s="54" t="s">
        <v>1325</v>
      </c>
      <c r="F15" s="27">
        <v>97682.563999999998</v>
      </c>
      <c r="G15" s="55">
        <v>14</v>
      </c>
      <c r="J15" s="26">
        <v>113.08750000000001</v>
      </c>
      <c r="K15" s="27">
        <v>113.08750000000001</v>
      </c>
      <c r="M15" s="27">
        <v>1561.60727</v>
      </c>
      <c r="O15" s="34">
        <f>K15/'Table S1b. Compartments'!C$2/6.022E+23*LN(2)</f>
        <v>2.8420638800951393E-6</v>
      </c>
      <c r="Q15" s="50"/>
    </row>
    <row r="16" spans="1:23" ht="14" customHeight="1" x14ac:dyDescent="0.15">
      <c r="A16" s="2" t="s">
        <v>1326</v>
      </c>
      <c r="B16" s="2" t="s">
        <v>1327</v>
      </c>
      <c r="C16" s="2" t="s">
        <v>1277</v>
      </c>
      <c r="D16" s="45" t="s">
        <v>1328</v>
      </c>
      <c r="E16" s="54" t="s">
        <v>1329</v>
      </c>
      <c r="F16" s="27">
        <v>112731.031999999</v>
      </c>
      <c r="G16" s="55">
        <v>-20</v>
      </c>
      <c r="J16" s="26">
        <v>19.2</v>
      </c>
      <c r="K16" s="27">
        <v>20</v>
      </c>
      <c r="M16" s="27">
        <v>695.64185469999995</v>
      </c>
      <c r="O16" s="34">
        <f>K16/'Table S1b. Compartments'!C$2/6.022E+23*LN(2)</f>
        <v>5.0263095038711417E-7</v>
      </c>
      <c r="Q16" s="50"/>
    </row>
    <row r="17" spans="1:23" ht="14" customHeight="1" x14ac:dyDescent="0.15">
      <c r="A17" s="2" t="s">
        <v>1330</v>
      </c>
      <c r="B17" s="2" t="s">
        <v>1331</v>
      </c>
      <c r="C17" s="2" t="s">
        <v>1277</v>
      </c>
      <c r="D17" s="45" t="s">
        <v>1332</v>
      </c>
      <c r="E17" s="54" t="s">
        <v>1333</v>
      </c>
      <c r="F17" s="27">
        <v>262611.84000000003</v>
      </c>
      <c r="G17" s="55">
        <v>106</v>
      </c>
      <c r="J17" s="26">
        <v>1.8875</v>
      </c>
      <c r="K17" s="27">
        <v>20</v>
      </c>
      <c r="M17" s="27">
        <v>1022.2625430000001</v>
      </c>
      <c r="O17" s="34">
        <f>K17/'Table S1b. Compartments'!C$2/6.022E+23*LN(2)</f>
        <v>5.0263095038711417E-7</v>
      </c>
      <c r="Q17" s="50"/>
    </row>
    <row r="18" spans="1:23" ht="14" customHeight="1" x14ac:dyDescent="0.15">
      <c r="A18" s="2" t="s">
        <v>1334</v>
      </c>
      <c r="B18" s="2" t="s">
        <v>1335</v>
      </c>
      <c r="C18" s="2" t="s">
        <v>1277</v>
      </c>
      <c r="D18" s="45" t="s">
        <v>1336</v>
      </c>
      <c r="E18" s="54" t="s">
        <v>1337</v>
      </c>
      <c r="F18" s="27">
        <v>128188.38</v>
      </c>
      <c r="G18" s="55">
        <v>-24</v>
      </c>
      <c r="J18" s="26">
        <v>16.662500000000001</v>
      </c>
      <c r="K18" s="27">
        <v>20</v>
      </c>
      <c r="M18" s="27">
        <v>1575.1916759999999</v>
      </c>
      <c r="O18" s="34">
        <f>K18/'Table S1b. Compartments'!C$2/6.022E+23*LN(2)</f>
        <v>5.0263095038711417E-7</v>
      </c>
      <c r="Q18" s="50"/>
    </row>
    <row r="19" spans="1:23" ht="14" customHeight="1" x14ac:dyDescent="0.15">
      <c r="A19" s="2" t="s">
        <v>1338</v>
      </c>
      <c r="B19" s="2" t="s">
        <v>1339</v>
      </c>
      <c r="C19" s="2" t="s">
        <v>1277</v>
      </c>
      <c r="D19" s="45" t="s">
        <v>1340</v>
      </c>
      <c r="E19" s="54" t="s">
        <v>1341</v>
      </c>
      <c r="F19" s="27">
        <v>262483.14600000001</v>
      </c>
      <c r="G19" s="55">
        <v>108</v>
      </c>
      <c r="J19" s="26">
        <v>17.045833333333299</v>
      </c>
      <c r="K19" s="27">
        <v>20</v>
      </c>
      <c r="M19" s="27">
        <v>862.68416979999995</v>
      </c>
      <c r="O19" s="34">
        <f>K19/'Table S1b. Compartments'!C$2/6.022E+23*LN(2)</f>
        <v>5.0263095038711417E-7</v>
      </c>
      <c r="Q19" s="50"/>
    </row>
    <row r="20" spans="1:23" ht="14" customHeight="1" x14ac:dyDescent="0.15">
      <c r="A20" s="2" t="s">
        <v>1342</v>
      </c>
      <c r="B20" s="2" t="s">
        <v>1343</v>
      </c>
      <c r="C20" s="2" t="s">
        <v>1277</v>
      </c>
      <c r="D20" s="45" t="s">
        <v>1344</v>
      </c>
      <c r="E20" s="54" t="s">
        <v>1345</v>
      </c>
      <c r="F20" s="27">
        <v>203283.38799999899</v>
      </c>
      <c r="G20" s="55">
        <v>44</v>
      </c>
      <c r="J20" s="26">
        <v>316.7</v>
      </c>
      <c r="K20" s="27">
        <v>316.7</v>
      </c>
      <c r="M20" s="27">
        <v>1022.2625430000001</v>
      </c>
      <c r="O20" s="34">
        <f>K20/'Table S1b. Compartments'!C$2/6.022E+23*LN(2)</f>
        <v>7.9591610993799531E-6</v>
      </c>
      <c r="Q20" s="50"/>
    </row>
    <row r="21" spans="1:23" ht="14" customHeight="1" x14ac:dyDescent="0.15">
      <c r="A21" s="2" t="s">
        <v>1346</v>
      </c>
      <c r="B21" s="2" t="s">
        <v>1347</v>
      </c>
      <c r="C21" s="2" t="s">
        <v>1277</v>
      </c>
      <c r="D21" s="45" t="s">
        <v>1348</v>
      </c>
      <c r="E21" s="54" t="s">
        <v>1349</v>
      </c>
      <c r="F21" s="27">
        <v>229121.04799999899</v>
      </c>
      <c r="G21" s="55">
        <v>48</v>
      </c>
      <c r="J21" s="26">
        <v>106.08750000000001</v>
      </c>
      <c r="K21" s="27">
        <v>106.08750000000001</v>
      </c>
      <c r="M21" s="27">
        <v>702.17062080000005</v>
      </c>
      <c r="O21" s="34">
        <f>K21/'Table S1b. Compartments'!C$2/6.022E+23*LN(2)</f>
        <v>2.666143047459649E-6</v>
      </c>
      <c r="Q21" s="50"/>
    </row>
    <row r="22" spans="1:23" ht="14" customHeight="1" x14ac:dyDescent="0.15">
      <c r="A22" s="2" t="s">
        <v>1350</v>
      </c>
      <c r="B22" s="2" t="s">
        <v>1351</v>
      </c>
      <c r="C22" s="2" t="s">
        <v>1277</v>
      </c>
      <c r="D22" s="45" t="s">
        <v>1352</v>
      </c>
      <c r="E22" s="54" t="s">
        <v>1353</v>
      </c>
      <c r="F22" s="27">
        <v>158206.50599999999</v>
      </c>
      <c r="G22" s="55">
        <v>42</v>
      </c>
      <c r="J22" s="26">
        <v>0.24583333333333299</v>
      </c>
      <c r="K22" s="27">
        <v>20</v>
      </c>
      <c r="M22" s="27">
        <v>1022.2625430000001</v>
      </c>
      <c r="O22" s="34">
        <f>K22/'Table S1b. Compartments'!C$2/6.022E+23*LN(2)</f>
        <v>5.0263095038711417E-7</v>
      </c>
      <c r="Q22" s="50"/>
    </row>
    <row r="23" spans="1:23" ht="14" customHeight="1" x14ac:dyDescent="0.15">
      <c r="A23" s="2" t="s">
        <v>1354</v>
      </c>
      <c r="B23" s="2" t="s">
        <v>1355</v>
      </c>
      <c r="C23" s="2" t="s">
        <v>1277</v>
      </c>
      <c r="D23" s="45" t="s">
        <v>1356</v>
      </c>
      <c r="E23" s="54" t="s">
        <v>1357</v>
      </c>
      <c r="F23" s="27">
        <v>2271337.8107588701</v>
      </c>
      <c r="G23" s="55">
        <v>-3782</v>
      </c>
      <c r="J23" s="26">
        <v>136.4</v>
      </c>
      <c r="K23" s="27">
        <v>136.4</v>
      </c>
      <c r="M23" s="27">
        <v>1891.4975377887399</v>
      </c>
      <c r="O23" s="34">
        <f>K23/'Table S1b. Compartments'!C$2/6.022E+23*LN(2)</f>
        <v>3.4279430816401195E-6</v>
      </c>
      <c r="Q23" s="50"/>
    </row>
    <row r="24" spans="1:23" ht="14" customHeight="1" x14ac:dyDescent="0.15">
      <c r="A24" s="2" t="s">
        <v>1358</v>
      </c>
      <c r="B24" s="1" t="s">
        <v>1359</v>
      </c>
      <c r="C24" s="2" t="s">
        <v>1277</v>
      </c>
      <c r="D24" s="45" t="s">
        <v>1360</v>
      </c>
      <c r="E24" s="54" t="s">
        <v>1361</v>
      </c>
      <c r="F24" s="27">
        <v>391250.511</v>
      </c>
      <c r="G24" s="55">
        <v>3</v>
      </c>
      <c r="J24" s="26">
        <v>74.55</v>
      </c>
      <c r="K24" s="27">
        <v>74.55</v>
      </c>
      <c r="M24" s="27">
        <v>1063.1581867499999</v>
      </c>
      <c r="O24" s="34">
        <f>K24/'Table S1b. Compartments'!C$2/6.022E+23*LN(2)</f>
        <v>1.8735568675679683E-6</v>
      </c>
      <c r="Q24" s="51"/>
      <c r="R24" s="40"/>
      <c r="S24" s="40"/>
      <c r="T24" s="41"/>
    </row>
    <row r="25" spans="1:23" ht="14" customHeight="1" x14ac:dyDescent="0.2">
      <c r="A25" s="2" t="s">
        <v>1362</v>
      </c>
      <c r="B25" s="2" t="s">
        <v>1363</v>
      </c>
      <c r="C25" s="2" t="s">
        <v>1277</v>
      </c>
      <c r="D25" s="45" t="s">
        <v>1364</v>
      </c>
      <c r="E25" s="54" t="s">
        <v>1365</v>
      </c>
      <c r="F25" s="27">
        <v>148996.91399999999</v>
      </c>
      <c r="G25" s="55">
        <v>-12</v>
      </c>
      <c r="J25" s="26">
        <v>6.4874999999999998</v>
      </c>
      <c r="K25" s="27">
        <v>20</v>
      </c>
      <c r="M25" s="27">
        <v>1022.2625430000001</v>
      </c>
      <c r="O25" s="34">
        <f>K25/'Table S1b. Compartments'!C$2/6.022E+23*LN(2)</f>
        <v>5.0263095038711417E-7</v>
      </c>
      <c r="Q25" s="51"/>
    </row>
    <row r="26" spans="1:23" ht="14" customHeight="1" x14ac:dyDescent="0.2">
      <c r="A26" s="2" t="s">
        <v>1366</v>
      </c>
      <c r="B26" s="2" t="s">
        <v>1367</v>
      </c>
      <c r="C26" s="2" t="s">
        <v>1277</v>
      </c>
      <c r="D26" s="45" t="s">
        <v>1368</v>
      </c>
      <c r="E26" s="54" t="s">
        <v>1369</v>
      </c>
      <c r="F26" s="27">
        <v>53916.457999999999</v>
      </c>
      <c r="G26" s="55">
        <v>0</v>
      </c>
      <c r="J26" s="26">
        <v>115.6375</v>
      </c>
      <c r="K26" s="27">
        <v>115.6375</v>
      </c>
      <c r="M26" s="27">
        <v>835.1126951</v>
      </c>
      <c r="O26" s="34">
        <f>K26/'Table S1b. Compartments'!C$2/6.022E+23*LN(2)</f>
        <v>2.9061493262694958E-6</v>
      </c>
      <c r="Q26" s="51"/>
    </row>
    <row r="27" spans="1:23" ht="14" customHeight="1" x14ac:dyDescent="0.2">
      <c r="A27" s="2" t="s">
        <v>1370</v>
      </c>
      <c r="B27" s="2" t="s">
        <v>1371</v>
      </c>
      <c r="C27" s="2" t="s">
        <v>1277</v>
      </c>
      <c r="D27" s="45" t="s">
        <v>1372</v>
      </c>
      <c r="E27" s="54" t="s">
        <v>1373</v>
      </c>
      <c r="F27" s="27">
        <v>144755.17600000001</v>
      </c>
      <c r="G27" s="55">
        <v>-2</v>
      </c>
      <c r="J27" s="26">
        <v>114.9375</v>
      </c>
      <c r="K27" s="27">
        <v>114.9375</v>
      </c>
      <c r="M27" s="27">
        <v>745.52189229999999</v>
      </c>
      <c r="O27" s="34">
        <f>K27/'Table S1b. Compartments'!C$2/6.022E+23*LN(2)</f>
        <v>2.8885572430059468E-6</v>
      </c>
      <c r="Q27" s="51"/>
    </row>
    <row r="28" spans="1:23" ht="14" customHeight="1" x14ac:dyDescent="0.2">
      <c r="A28" s="2" t="s">
        <v>1374</v>
      </c>
      <c r="B28" s="2" t="s">
        <v>1375</v>
      </c>
      <c r="C28" s="2" t="s">
        <v>1277</v>
      </c>
      <c r="D28" s="45" t="s">
        <v>1376</v>
      </c>
      <c r="E28" s="54" t="s">
        <v>1377</v>
      </c>
      <c r="F28" s="27">
        <v>99673.023999999903</v>
      </c>
      <c r="G28" s="55">
        <v>24</v>
      </c>
      <c r="J28" s="26">
        <v>5.0625</v>
      </c>
      <c r="K28" s="27">
        <v>20</v>
      </c>
      <c r="M28" s="27">
        <v>1022.2625430000001</v>
      </c>
      <c r="O28" s="34">
        <f>K28/'Table S1b. Compartments'!C$2/6.022E+23*LN(2)</f>
        <v>5.0263095038711417E-7</v>
      </c>
      <c r="Q28" s="51"/>
    </row>
    <row r="29" spans="1:23" ht="14" customHeight="1" x14ac:dyDescent="0.2">
      <c r="A29" s="2" t="s">
        <v>1378</v>
      </c>
      <c r="B29" s="2" t="s">
        <v>1379</v>
      </c>
      <c r="C29" s="2" t="s">
        <v>1277</v>
      </c>
      <c r="D29" s="45" t="s">
        <v>1380</v>
      </c>
      <c r="E29" s="54" t="s">
        <v>1381</v>
      </c>
      <c r="F29" s="27">
        <v>90886.583999999901</v>
      </c>
      <c r="G29" s="55">
        <v>16</v>
      </c>
      <c r="J29" s="26">
        <v>2.4874999999999998</v>
      </c>
      <c r="K29" s="27">
        <v>20</v>
      </c>
      <c r="M29" s="27">
        <v>1022.2625430000001</v>
      </c>
      <c r="O29" s="34">
        <f>K29/'Table S1b. Compartments'!C$2/6.022E+23*LN(2)</f>
        <v>5.0263095038711417E-7</v>
      </c>
      <c r="Q29" s="51"/>
    </row>
    <row r="30" spans="1:23" ht="14" customHeight="1" x14ac:dyDescent="0.2">
      <c r="A30" s="2" t="s">
        <v>35</v>
      </c>
      <c r="B30" s="2" t="s">
        <v>36</v>
      </c>
      <c r="C30" s="2" t="s">
        <v>39</v>
      </c>
      <c r="D30" s="45" t="s">
        <v>37</v>
      </c>
      <c r="E30" s="54" t="s">
        <v>38</v>
      </c>
      <c r="F30" s="27">
        <v>135.126</v>
      </c>
      <c r="G30" s="55">
        <v>0</v>
      </c>
      <c r="P30" s="35">
        <v>1.4799999999999999E-4</v>
      </c>
      <c r="Q30" s="51"/>
      <c r="U30" s="45" t="s">
        <v>40</v>
      </c>
      <c r="V30" s="47">
        <v>16708</v>
      </c>
      <c r="W30" s="2" t="s">
        <v>41</v>
      </c>
    </row>
    <row r="31" spans="1:23" ht="14" customHeight="1" x14ac:dyDescent="0.2">
      <c r="A31" s="2" t="s">
        <v>42</v>
      </c>
      <c r="B31" s="2" t="s">
        <v>42</v>
      </c>
      <c r="C31" s="2" t="s">
        <v>39</v>
      </c>
      <c r="D31" s="45" t="s">
        <v>43</v>
      </c>
      <c r="E31" s="54" t="s">
        <v>44</v>
      </c>
      <c r="F31" s="27">
        <v>424.17700000000002</v>
      </c>
      <c r="G31" s="55">
        <v>-3</v>
      </c>
      <c r="Q31" s="51"/>
      <c r="U31" s="45" t="s">
        <v>40</v>
      </c>
      <c r="V31" s="47">
        <v>16761</v>
      </c>
    </row>
    <row r="32" spans="1:23" ht="14" customHeight="1" x14ac:dyDescent="0.2">
      <c r="A32" s="2" t="s">
        <v>45</v>
      </c>
      <c r="B32" s="2" t="s">
        <v>46</v>
      </c>
      <c r="C32" s="2" t="s">
        <v>39</v>
      </c>
      <c r="D32" s="45" t="s">
        <v>47</v>
      </c>
      <c r="E32" s="54" t="s">
        <v>48</v>
      </c>
      <c r="F32" s="27">
        <v>89.0929</v>
      </c>
      <c r="G32" s="55">
        <v>0</v>
      </c>
      <c r="O32" s="34">
        <v>5.0000000000000001E-4</v>
      </c>
      <c r="Q32" s="51"/>
      <c r="U32" s="45" t="s">
        <v>40</v>
      </c>
      <c r="V32" s="47">
        <v>15570</v>
      </c>
    </row>
    <row r="33" spans="1:23" ht="14" customHeight="1" x14ac:dyDescent="0.2">
      <c r="A33" s="2" t="s">
        <v>49</v>
      </c>
      <c r="B33" s="2" t="s">
        <v>50</v>
      </c>
      <c r="C33" s="2" t="s">
        <v>39</v>
      </c>
      <c r="D33" s="45" t="s">
        <v>51</v>
      </c>
      <c r="E33" s="54" t="s">
        <v>52</v>
      </c>
      <c r="F33" s="27">
        <v>160.17099999999999</v>
      </c>
      <c r="G33" s="55">
        <v>0</v>
      </c>
      <c r="P33" s="35">
        <v>7.2755199999999997E-3</v>
      </c>
      <c r="Q33" s="51"/>
      <c r="U33" s="45" t="s">
        <v>53</v>
      </c>
      <c r="V33" s="47">
        <v>6197512</v>
      </c>
      <c r="W33" s="2" t="s">
        <v>41</v>
      </c>
    </row>
    <row r="34" spans="1:23" ht="14" customHeight="1" x14ac:dyDescent="0.2">
      <c r="A34" s="2" t="s">
        <v>54</v>
      </c>
      <c r="B34" s="2" t="s">
        <v>54</v>
      </c>
      <c r="C34" s="2" t="s">
        <v>39</v>
      </c>
      <c r="D34" s="45" t="s">
        <v>55</v>
      </c>
      <c r="E34" s="54" t="s">
        <v>56</v>
      </c>
      <c r="F34" s="27">
        <v>345.20499999999998</v>
      </c>
      <c r="G34" s="55">
        <v>-2</v>
      </c>
      <c r="O34" s="34">
        <v>1E-3</v>
      </c>
      <c r="Q34" s="51"/>
      <c r="U34" s="45" t="s">
        <v>40</v>
      </c>
      <c r="V34" s="47">
        <v>456215</v>
      </c>
    </row>
    <row r="35" spans="1:23" ht="14" customHeight="1" x14ac:dyDescent="0.2">
      <c r="A35" s="2" t="s">
        <v>57</v>
      </c>
      <c r="B35" s="2" t="s">
        <v>58</v>
      </c>
      <c r="C35" s="2" t="s">
        <v>39</v>
      </c>
      <c r="D35" s="45" t="s">
        <v>59</v>
      </c>
      <c r="E35" s="54" t="s">
        <v>60</v>
      </c>
      <c r="F35" s="27">
        <v>175.208</v>
      </c>
      <c r="G35" s="55">
        <v>1</v>
      </c>
      <c r="O35" s="34">
        <v>5.0000000000000001E-4</v>
      </c>
      <c r="Q35" s="51"/>
      <c r="U35" s="45" t="s">
        <v>40</v>
      </c>
      <c r="V35" s="47">
        <v>32689</v>
      </c>
    </row>
    <row r="36" spans="1:23" ht="14" customHeight="1" x14ac:dyDescent="0.2">
      <c r="A36" s="2" t="s">
        <v>61</v>
      </c>
      <c r="B36" s="2" t="s">
        <v>62</v>
      </c>
      <c r="C36" s="2" t="s">
        <v>39</v>
      </c>
      <c r="D36" s="45" t="s">
        <v>63</v>
      </c>
      <c r="E36" s="54" t="s">
        <v>64</v>
      </c>
      <c r="F36" s="27">
        <v>332.40100000000001</v>
      </c>
      <c r="G36" s="55">
        <v>2</v>
      </c>
      <c r="P36" s="35">
        <v>3.05544E-3</v>
      </c>
      <c r="Q36" s="51"/>
      <c r="U36" s="45" t="s">
        <v>53</v>
      </c>
      <c r="V36" s="47">
        <v>77638054</v>
      </c>
      <c r="W36" s="2" t="s">
        <v>41</v>
      </c>
    </row>
    <row r="37" spans="1:23" ht="14" customHeight="1" x14ac:dyDescent="0.2">
      <c r="A37" s="2" t="s">
        <v>65</v>
      </c>
      <c r="B37" s="2" t="s">
        <v>66</v>
      </c>
      <c r="C37" s="2" t="s">
        <v>39</v>
      </c>
      <c r="D37" s="45" t="s">
        <v>67</v>
      </c>
      <c r="E37" s="54" t="s">
        <v>68</v>
      </c>
      <c r="F37" s="27">
        <v>132.11799999999999</v>
      </c>
      <c r="G37" s="55">
        <v>0</v>
      </c>
      <c r="O37" s="34">
        <v>5.0000000000000001E-4</v>
      </c>
      <c r="Q37" s="51"/>
      <c r="U37" s="45" t="s">
        <v>40</v>
      </c>
      <c r="V37" s="47">
        <v>17364</v>
      </c>
    </row>
    <row r="38" spans="1:23" ht="14" customHeight="1" x14ac:dyDescent="0.2">
      <c r="A38" s="2" t="s">
        <v>69</v>
      </c>
      <c r="B38" s="2" t="s">
        <v>70</v>
      </c>
      <c r="C38" s="2" t="s">
        <v>39</v>
      </c>
      <c r="D38" s="45" t="s">
        <v>71</v>
      </c>
      <c r="E38" s="54" t="s">
        <v>72</v>
      </c>
      <c r="F38" s="27">
        <v>246.22</v>
      </c>
      <c r="G38" s="55">
        <v>0</v>
      </c>
      <c r="P38" s="35">
        <v>2.0000000000000001E-4</v>
      </c>
      <c r="Q38" s="51"/>
      <c r="U38" s="45" t="s">
        <v>53</v>
      </c>
      <c r="V38" s="47">
        <v>28724627</v>
      </c>
      <c r="W38" s="2" t="s">
        <v>73</v>
      </c>
    </row>
    <row r="39" spans="1:23" ht="14" customHeight="1" x14ac:dyDescent="0.2">
      <c r="A39" s="2" t="s">
        <v>74</v>
      </c>
      <c r="B39" s="2" t="s">
        <v>75</v>
      </c>
      <c r="C39" s="2" t="s">
        <v>39</v>
      </c>
      <c r="D39" s="45" t="s">
        <v>76</v>
      </c>
      <c r="E39" s="54" t="s">
        <v>77</v>
      </c>
      <c r="F39" s="27">
        <v>132.09399999999999</v>
      </c>
      <c r="G39" s="55">
        <v>-1</v>
      </c>
      <c r="O39" s="34">
        <v>5.0000000000000001E-4</v>
      </c>
      <c r="Q39" s="51"/>
      <c r="U39" s="45" t="s">
        <v>40</v>
      </c>
      <c r="V39" s="47">
        <v>32656</v>
      </c>
    </row>
    <row r="40" spans="1:23" ht="14" customHeight="1" x14ac:dyDescent="0.2">
      <c r="A40" s="2" t="s">
        <v>78</v>
      </c>
      <c r="B40" s="2" t="s">
        <v>79</v>
      </c>
      <c r="C40" s="2" t="s">
        <v>39</v>
      </c>
      <c r="D40" s="45" t="s">
        <v>80</v>
      </c>
      <c r="E40" s="54" t="s">
        <v>81</v>
      </c>
      <c r="F40" s="27">
        <v>246.17400000000001</v>
      </c>
      <c r="G40" s="55">
        <v>-2</v>
      </c>
      <c r="P40" s="35">
        <v>7.8196199999999993E-3</v>
      </c>
      <c r="Q40" s="51"/>
      <c r="U40" s="45" t="s">
        <v>53</v>
      </c>
      <c r="V40" s="47">
        <v>10306892</v>
      </c>
      <c r="W40" s="2" t="s">
        <v>41</v>
      </c>
    </row>
    <row r="41" spans="1:23" ht="14" customHeight="1" x14ac:dyDescent="0.2">
      <c r="A41" s="2" t="s">
        <v>82</v>
      </c>
      <c r="B41" s="2" t="s">
        <v>82</v>
      </c>
      <c r="C41" s="2" t="s">
        <v>39</v>
      </c>
      <c r="D41" s="45" t="s">
        <v>83</v>
      </c>
      <c r="E41" s="54" t="s">
        <v>84</v>
      </c>
      <c r="F41" s="27">
        <v>503.149</v>
      </c>
      <c r="G41" s="55">
        <v>-4</v>
      </c>
      <c r="O41" s="34">
        <v>1E-3</v>
      </c>
      <c r="Q41" s="51"/>
      <c r="U41" s="45" t="s">
        <v>40</v>
      </c>
      <c r="V41" s="47">
        <v>30616</v>
      </c>
    </row>
    <row r="42" spans="1:23" ht="14" customHeight="1" x14ac:dyDescent="0.2">
      <c r="A42" s="2" t="s">
        <v>85</v>
      </c>
      <c r="B42" s="2" t="s">
        <v>85</v>
      </c>
      <c r="C42" s="2" t="s">
        <v>39</v>
      </c>
      <c r="D42" s="45" t="s">
        <v>86</v>
      </c>
      <c r="E42" s="54" t="s">
        <v>87</v>
      </c>
      <c r="F42" s="27">
        <v>400.15199999999999</v>
      </c>
      <c r="G42" s="55">
        <v>-3</v>
      </c>
      <c r="Q42" s="51"/>
      <c r="U42" s="45" t="s">
        <v>40</v>
      </c>
      <c r="V42" s="47">
        <v>17239</v>
      </c>
    </row>
    <row r="43" spans="1:23" ht="14" customHeight="1" x14ac:dyDescent="0.2">
      <c r="A43" s="2" t="s">
        <v>88</v>
      </c>
      <c r="B43" s="2" t="s">
        <v>88</v>
      </c>
      <c r="C43" s="2" t="s">
        <v>39</v>
      </c>
      <c r="D43" s="45" t="s">
        <v>89</v>
      </c>
      <c r="E43" s="54" t="s">
        <v>90</v>
      </c>
      <c r="F43" s="27">
        <v>321.18</v>
      </c>
      <c r="G43" s="55">
        <v>-2</v>
      </c>
      <c r="O43" s="34">
        <v>1E-3</v>
      </c>
      <c r="Q43" s="51"/>
      <c r="U43" s="45" t="s">
        <v>40</v>
      </c>
      <c r="V43" s="47">
        <v>60377</v>
      </c>
    </row>
    <row r="44" spans="1:23" ht="14" customHeight="1" x14ac:dyDescent="0.2">
      <c r="A44" s="2" t="s">
        <v>91</v>
      </c>
      <c r="B44" s="2" t="s">
        <v>92</v>
      </c>
      <c r="C44" s="2" t="s">
        <v>39</v>
      </c>
      <c r="D44" s="45" t="s">
        <v>93</v>
      </c>
      <c r="E44" s="54" t="s">
        <v>91</v>
      </c>
      <c r="F44" s="27">
        <v>44.009500000000003</v>
      </c>
      <c r="G44" s="55">
        <v>0</v>
      </c>
      <c r="P44" s="35">
        <v>1.70010200612037E-3</v>
      </c>
      <c r="Q44" s="51"/>
      <c r="U44" s="45" t="s">
        <v>40</v>
      </c>
      <c r="V44" s="47">
        <v>16526</v>
      </c>
      <c r="W44" s="2" t="s">
        <v>94</v>
      </c>
    </row>
    <row r="45" spans="1:23" ht="14" customHeight="1" x14ac:dyDescent="0.2">
      <c r="A45" s="2" t="s">
        <v>95</v>
      </c>
      <c r="B45" s="2" t="s">
        <v>95</v>
      </c>
      <c r="C45" s="2" t="s">
        <v>39</v>
      </c>
      <c r="D45" s="45" t="s">
        <v>96</v>
      </c>
      <c r="E45" s="54" t="s">
        <v>97</v>
      </c>
      <c r="F45" s="27">
        <v>479.12400000000002</v>
      </c>
      <c r="G45" s="55">
        <v>-4</v>
      </c>
      <c r="O45" s="34">
        <v>1E-3</v>
      </c>
      <c r="Q45" s="51"/>
      <c r="U45" s="45" t="s">
        <v>40</v>
      </c>
      <c r="V45" s="47">
        <v>37563</v>
      </c>
    </row>
    <row r="46" spans="1:23" ht="14" customHeight="1" x14ac:dyDescent="0.2">
      <c r="A46" s="2" t="s">
        <v>98</v>
      </c>
      <c r="B46" s="2" t="s">
        <v>99</v>
      </c>
      <c r="C46" s="2" t="s">
        <v>39</v>
      </c>
      <c r="D46" s="45" t="s">
        <v>100</v>
      </c>
      <c r="E46" s="54" t="s">
        <v>101</v>
      </c>
      <c r="F46" s="27">
        <v>121.158</v>
      </c>
      <c r="G46" s="55">
        <v>0</v>
      </c>
      <c r="O46" s="34">
        <v>5.0000000000000001E-4</v>
      </c>
      <c r="Q46" s="51"/>
      <c r="U46" s="45" t="s">
        <v>40</v>
      </c>
      <c r="V46" s="47">
        <v>17561</v>
      </c>
    </row>
    <row r="47" spans="1:23" ht="14" customHeight="1" x14ac:dyDescent="0.2">
      <c r="A47" s="2" t="s">
        <v>102</v>
      </c>
      <c r="B47" s="2" t="s">
        <v>103</v>
      </c>
      <c r="C47" s="2" t="s">
        <v>39</v>
      </c>
      <c r="D47" s="45" t="s">
        <v>104</v>
      </c>
      <c r="E47" s="54" t="s">
        <v>105</v>
      </c>
      <c r="F47" s="27">
        <v>224.30099999999999</v>
      </c>
      <c r="G47" s="55">
        <v>0</v>
      </c>
      <c r="P47" s="35">
        <v>3.1813700000000002E-3</v>
      </c>
      <c r="Q47" s="51"/>
      <c r="U47" s="45" t="s">
        <v>53</v>
      </c>
      <c r="V47" s="47">
        <v>10251455</v>
      </c>
      <c r="W47" s="2" t="s">
        <v>41</v>
      </c>
    </row>
    <row r="48" spans="1:23" ht="14" customHeight="1" x14ac:dyDescent="0.2">
      <c r="A48" s="2" t="s">
        <v>106</v>
      </c>
      <c r="B48" s="2" t="s">
        <v>107</v>
      </c>
      <c r="C48" s="2" t="s">
        <v>39</v>
      </c>
      <c r="D48" s="45" t="s">
        <v>108</v>
      </c>
      <c r="E48" s="54" t="s">
        <v>109</v>
      </c>
      <c r="F48" s="27">
        <v>243.21600000000001</v>
      </c>
      <c r="G48" s="55">
        <v>0</v>
      </c>
      <c r="P48" s="35">
        <v>2.5000000000000001E-4</v>
      </c>
      <c r="Q48" s="51"/>
      <c r="U48" s="45" t="s">
        <v>40</v>
      </c>
      <c r="V48" s="47">
        <v>17562</v>
      </c>
      <c r="W48" s="2" t="s">
        <v>73</v>
      </c>
    </row>
    <row r="49" spans="1:23" ht="14" customHeight="1" x14ac:dyDescent="0.2">
      <c r="A49" s="2" t="s">
        <v>110</v>
      </c>
      <c r="B49" s="2" t="s">
        <v>111</v>
      </c>
      <c r="C49" s="2" t="s">
        <v>39</v>
      </c>
      <c r="D49" s="45" t="s">
        <v>112</v>
      </c>
      <c r="E49" s="54" t="s">
        <v>113</v>
      </c>
      <c r="F49" s="27">
        <v>262.005</v>
      </c>
      <c r="G49" s="55">
        <v>-4</v>
      </c>
      <c r="Q49" s="51"/>
      <c r="U49" s="45" t="s">
        <v>40</v>
      </c>
      <c r="V49" s="47">
        <v>16001</v>
      </c>
    </row>
    <row r="50" spans="1:23" ht="14" customHeight="1" x14ac:dyDescent="0.2">
      <c r="A50" s="2" t="s">
        <v>114</v>
      </c>
      <c r="B50" s="2" t="s">
        <v>115</v>
      </c>
      <c r="C50" s="2" t="s">
        <v>39</v>
      </c>
      <c r="D50" s="45" t="s">
        <v>116</v>
      </c>
      <c r="E50" s="54" t="s">
        <v>117</v>
      </c>
      <c r="F50" s="27">
        <v>198.06800000000001</v>
      </c>
      <c r="G50" s="55">
        <v>-2</v>
      </c>
      <c r="Q50" s="51"/>
      <c r="U50" s="45" t="s">
        <v>40</v>
      </c>
      <c r="V50" s="47">
        <v>48153</v>
      </c>
    </row>
    <row r="51" spans="1:23" ht="14" customHeight="1" x14ac:dyDescent="0.2">
      <c r="A51" s="2" t="s">
        <v>118</v>
      </c>
      <c r="B51" s="2" t="s">
        <v>119</v>
      </c>
      <c r="C51" s="2" t="s">
        <v>39</v>
      </c>
      <c r="D51" s="45" t="s">
        <v>120</v>
      </c>
      <c r="E51" s="54" t="s">
        <v>121</v>
      </c>
      <c r="F51" s="27">
        <v>258.12</v>
      </c>
      <c r="G51" s="55">
        <v>-2</v>
      </c>
      <c r="Q51" s="51"/>
      <c r="U51" s="45" t="s">
        <v>40</v>
      </c>
      <c r="V51" s="47">
        <v>15946</v>
      </c>
    </row>
    <row r="52" spans="1:23" ht="14" customHeight="1" x14ac:dyDescent="0.2">
      <c r="A52" s="2" t="s">
        <v>122</v>
      </c>
      <c r="B52" s="2" t="s">
        <v>123</v>
      </c>
      <c r="C52" s="2" t="s">
        <v>39</v>
      </c>
      <c r="D52" s="45" t="s">
        <v>124</v>
      </c>
      <c r="E52" s="54" t="s">
        <v>125</v>
      </c>
      <c r="F52" s="27">
        <v>336.084</v>
      </c>
      <c r="G52" s="55">
        <v>-4</v>
      </c>
      <c r="Q52" s="51"/>
      <c r="U52" s="45" t="s">
        <v>40</v>
      </c>
      <c r="V52" s="47">
        <v>16905</v>
      </c>
    </row>
    <row r="53" spans="1:23" ht="14" customHeight="1" x14ac:dyDescent="0.2">
      <c r="A53" s="2" t="s">
        <v>126</v>
      </c>
      <c r="B53" s="2" t="s">
        <v>127</v>
      </c>
      <c r="C53" s="2" t="s">
        <v>39</v>
      </c>
      <c r="D53" s="45" t="s">
        <v>128</v>
      </c>
      <c r="E53" s="54" t="s">
        <v>129</v>
      </c>
      <c r="F53" s="27">
        <v>183.03299999999999</v>
      </c>
      <c r="G53" s="55">
        <v>-3</v>
      </c>
      <c r="Q53" s="51"/>
      <c r="U53" s="45" t="s">
        <v>40</v>
      </c>
      <c r="V53" s="47">
        <v>17835</v>
      </c>
    </row>
    <row r="54" spans="1:23" ht="14" customHeight="1" x14ac:dyDescent="0.2">
      <c r="A54" s="2" t="s">
        <v>130</v>
      </c>
      <c r="B54" s="2" t="s">
        <v>131</v>
      </c>
      <c r="C54" s="2" t="s">
        <v>39</v>
      </c>
      <c r="D54" s="45" t="s">
        <v>132</v>
      </c>
      <c r="E54" s="54" t="s">
        <v>129</v>
      </c>
      <c r="F54" s="27">
        <v>183.03299999999999</v>
      </c>
      <c r="G54" s="55">
        <v>-3</v>
      </c>
      <c r="Q54" s="51"/>
      <c r="U54" s="45" t="s">
        <v>40</v>
      </c>
      <c r="V54" s="47">
        <v>17794</v>
      </c>
    </row>
    <row r="55" spans="1:23" ht="14" customHeight="1" x14ac:dyDescent="0.2">
      <c r="A55" s="2" t="s">
        <v>133</v>
      </c>
      <c r="B55" s="2" t="s">
        <v>134</v>
      </c>
      <c r="C55" s="2" t="s">
        <v>39</v>
      </c>
      <c r="D55" s="45" t="s">
        <v>135</v>
      </c>
      <c r="E55" s="54" t="s">
        <v>121</v>
      </c>
      <c r="F55" s="27">
        <v>258.12</v>
      </c>
      <c r="G55" s="55">
        <v>-2</v>
      </c>
      <c r="Q55" s="51"/>
      <c r="U55" s="45" t="s">
        <v>40</v>
      </c>
      <c r="V55" s="47">
        <v>4170</v>
      </c>
    </row>
    <row r="56" spans="1:23" ht="14" customHeight="1" x14ac:dyDescent="0.2">
      <c r="A56" s="2" t="s">
        <v>136</v>
      </c>
      <c r="B56" s="2" t="s">
        <v>136</v>
      </c>
      <c r="C56" s="2" t="s">
        <v>39</v>
      </c>
      <c r="D56" s="45" t="s">
        <v>137</v>
      </c>
      <c r="E56" s="54" t="s">
        <v>138</v>
      </c>
      <c r="F56" s="27">
        <v>440.17599999999999</v>
      </c>
      <c r="G56" s="55">
        <v>-3</v>
      </c>
      <c r="O56" s="34">
        <v>1E-3</v>
      </c>
      <c r="Q56" s="51"/>
      <c r="U56" s="45" t="s">
        <v>40</v>
      </c>
      <c r="V56" s="47">
        <v>65180</v>
      </c>
    </row>
    <row r="57" spans="1:23" ht="14" customHeight="1" x14ac:dyDescent="0.2">
      <c r="A57" s="2" t="s">
        <v>139</v>
      </c>
      <c r="B57" s="2" t="s">
        <v>140</v>
      </c>
      <c r="C57" s="2" t="s">
        <v>39</v>
      </c>
      <c r="D57" s="45" t="s">
        <v>141</v>
      </c>
      <c r="E57" s="54" t="s">
        <v>142</v>
      </c>
      <c r="F57" s="27">
        <v>180.155</v>
      </c>
      <c r="G57" s="55">
        <v>0</v>
      </c>
      <c r="P57" s="35">
        <v>5.5070574782825898E-2</v>
      </c>
      <c r="Q57" s="51"/>
      <c r="U57" s="45" t="s">
        <v>40</v>
      </c>
      <c r="V57" s="47">
        <v>4167</v>
      </c>
      <c r="W57" s="2" t="s">
        <v>143</v>
      </c>
    </row>
    <row r="58" spans="1:23" ht="14" customHeight="1" x14ac:dyDescent="0.2">
      <c r="A58" s="2" t="s">
        <v>144</v>
      </c>
      <c r="B58" s="2" t="s">
        <v>145</v>
      </c>
      <c r="C58" s="2" t="s">
        <v>39</v>
      </c>
      <c r="D58" s="45" t="s">
        <v>146</v>
      </c>
      <c r="E58" s="54" t="s">
        <v>147</v>
      </c>
      <c r="F58" s="27">
        <v>146.14400000000001</v>
      </c>
      <c r="G58" s="55">
        <v>0</v>
      </c>
      <c r="O58" s="34">
        <v>5.0000000000000001E-4</v>
      </c>
      <c r="Q58" s="51"/>
      <c r="U58" s="45" t="s">
        <v>40</v>
      </c>
      <c r="V58" s="47">
        <v>17061</v>
      </c>
    </row>
    <row r="59" spans="1:23" ht="14" customHeight="1" x14ac:dyDescent="0.2">
      <c r="A59" s="2" t="s">
        <v>148</v>
      </c>
      <c r="B59" s="2" t="s">
        <v>149</v>
      </c>
      <c r="C59" s="2" t="s">
        <v>39</v>
      </c>
      <c r="D59" s="45" t="s">
        <v>150</v>
      </c>
      <c r="E59" s="54" t="s">
        <v>151</v>
      </c>
      <c r="F59" s="27">
        <v>274.27300000000002</v>
      </c>
      <c r="G59" s="55">
        <v>0</v>
      </c>
      <c r="P59" s="35">
        <v>7.1512699999999997E-4</v>
      </c>
      <c r="Q59" s="51"/>
      <c r="W59" s="2" t="s">
        <v>41</v>
      </c>
    </row>
    <row r="60" spans="1:23" ht="14" customHeight="1" x14ac:dyDescent="0.2">
      <c r="A60" s="2" t="s">
        <v>152</v>
      </c>
      <c r="B60" s="2" t="s">
        <v>153</v>
      </c>
      <c r="C60" s="2" t="s">
        <v>39</v>
      </c>
      <c r="D60" s="45" t="s">
        <v>154</v>
      </c>
      <c r="E60" s="54" t="s">
        <v>155</v>
      </c>
      <c r="F60" s="27">
        <v>146.12100000000001</v>
      </c>
      <c r="G60" s="55">
        <v>-1</v>
      </c>
      <c r="O60" s="34">
        <v>5.0000000000000001E-4</v>
      </c>
      <c r="Q60" s="51"/>
      <c r="U60" s="45" t="s">
        <v>40</v>
      </c>
      <c r="V60" s="47">
        <v>29986</v>
      </c>
    </row>
    <row r="61" spans="1:23" ht="14" customHeight="1" x14ac:dyDescent="0.2">
      <c r="A61" s="2" t="s">
        <v>156</v>
      </c>
      <c r="B61" s="2" t="s">
        <v>157</v>
      </c>
      <c r="C61" s="2" t="s">
        <v>39</v>
      </c>
      <c r="D61" s="45" t="s">
        <v>158</v>
      </c>
      <c r="E61" s="54" t="s">
        <v>159</v>
      </c>
      <c r="F61" s="27">
        <v>274.22699999999998</v>
      </c>
      <c r="G61" s="55">
        <v>-2</v>
      </c>
      <c r="P61" s="35">
        <v>1.3477599999999999E-2</v>
      </c>
      <c r="Q61" s="51"/>
      <c r="U61" s="45" t="s">
        <v>53</v>
      </c>
      <c r="V61" s="47">
        <v>4610</v>
      </c>
      <c r="W61" s="2" t="s">
        <v>41</v>
      </c>
    </row>
    <row r="62" spans="1:23" ht="14" customHeight="1" x14ac:dyDescent="0.2">
      <c r="A62" s="2" t="s">
        <v>160</v>
      </c>
      <c r="B62" s="2" t="s">
        <v>161</v>
      </c>
      <c r="C62" s="2" t="s">
        <v>39</v>
      </c>
      <c r="D62" s="45" t="s">
        <v>162</v>
      </c>
      <c r="E62" s="54" t="s">
        <v>163</v>
      </c>
      <c r="F62" s="27">
        <v>75.066400000000002</v>
      </c>
      <c r="G62" s="55">
        <v>0</v>
      </c>
      <c r="O62" s="34">
        <v>5.0000000000000001E-4</v>
      </c>
      <c r="Q62" s="51"/>
      <c r="U62" s="45" t="s">
        <v>40</v>
      </c>
      <c r="V62" s="47">
        <v>15428</v>
      </c>
    </row>
    <row r="63" spans="1:23" ht="14" customHeight="1" x14ac:dyDescent="0.2">
      <c r="A63" s="2" t="s">
        <v>164</v>
      </c>
      <c r="B63" s="2" t="s">
        <v>165</v>
      </c>
      <c r="C63" s="2" t="s">
        <v>39</v>
      </c>
      <c r="D63" s="45" t="s">
        <v>166</v>
      </c>
      <c r="E63" s="54" t="s">
        <v>68</v>
      </c>
      <c r="F63" s="27">
        <v>132.11799999999999</v>
      </c>
      <c r="G63" s="55">
        <v>0</v>
      </c>
      <c r="P63" s="35">
        <v>7.8298900000000008E-3</v>
      </c>
      <c r="Q63" s="51"/>
      <c r="U63" s="45" t="s">
        <v>40</v>
      </c>
      <c r="V63" s="47">
        <v>17201</v>
      </c>
      <c r="W63" s="2" t="s">
        <v>41</v>
      </c>
    </row>
    <row r="64" spans="1:23" ht="14" customHeight="1" x14ac:dyDescent="0.2">
      <c r="A64" s="2" t="s">
        <v>167</v>
      </c>
      <c r="B64" s="2" t="s">
        <v>167</v>
      </c>
      <c r="C64" s="2" t="s">
        <v>39</v>
      </c>
      <c r="D64" s="45" t="s">
        <v>168</v>
      </c>
      <c r="E64" s="54" t="s">
        <v>169</v>
      </c>
      <c r="F64" s="27">
        <v>361.20400000000001</v>
      </c>
      <c r="G64" s="55">
        <v>-2</v>
      </c>
      <c r="O64" s="34">
        <v>1E-3</v>
      </c>
      <c r="Q64" s="51"/>
      <c r="U64" s="45" t="s">
        <v>40</v>
      </c>
      <c r="V64" s="47">
        <v>58115</v>
      </c>
    </row>
    <row r="65" spans="1:23" ht="14" customHeight="1" x14ac:dyDescent="0.2">
      <c r="A65" s="2" t="s">
        <v>170</v>
      </c>
      <c r="B65" s="2" t="s">
        <v>171</v>
      </c>
      <c r="C65" s="2" t="s">
        <v>39</v>
      </c>
      <c r="D65" s="45" t="s">
        <v>172</v>
      </c>
      <c r="E65" s="54" t="s">
        <v>173</v>
      </c>
      <c r="F65" s="27">
        <v>151.126</v>
      </c>
      <c r="G65" s="55">
        <v>0</v>
      </c>
      <c r="P65" s="35">
        <v>1.3234E-4</v>
      </c>
      <c r="Q65" s="51"/>
      <c r="U65" s="45" t="s">
        <v>40</v>
      </c>
      <c r="V65" s="47">
        <v>16235</v>
      </c>
      <c r="W65" s="2" t="s">
        <v>174</v>
      </c>
    </row>
    <row r="66" spans="1:23" ht="14" customHeight="1" x14ac:dyDescent="0.2">
      <c r="A66" s="2" t="s">
        <v>175</v>
      </c>
      <c r="B66" s="2" t="s">
        <v>175</v>
      </c>
      <c r="C66" s="2" t="s">
        <v>39</v>
      </c>
      <c r="D66" s="45" t="s">
        <v>176</v>
      </c>
      <c r="E66" s="54" t="s">
        <v>177</v>
      </c>
      <c r="F66" s="27">
        <v>519.14800000000002</v>
      </c>
      <c r="G66" s="55">
        <v>-4</v>
      </c>
      <c r="O66" s="34">
        <v>1E-3</v>
      </c>
      <c r="Q66" s="51"/>
      <c r="U66" s="45" t="s">
        <v>40</v>
      </c>
      <c r="V66" s="47">
        <v>37565</v>
      </c>
    </row>
    <row r="67" spans="1:23" ht="14" customHeight="1" x14ac:dyDescent="0.2">
      <c r="A67" s="2" t="s">
        <v>178</v>
      </c>
      <c r="B67" s="4" t="s">
        <v>179</v>
      </c>
      <c r="C67" s="2" t="s">
        <v>39</v>
      </c>
      <c r="D67" s="45" t="s">
        <v>180</v>
      </c>
      <c r="E67" s="54" t="s">
        <v>178</v>
      </c>
      <c r="F67" s="27">
        <v>1.0079</v>
      </c>
      <c r="G67" s="55">
        <v>1</v>
      </c>
      <c r="O67" s="34">
        <v>1.1220000000000001E-8</v>
      </c>
      <c r="P67" s="35">
        <v>1.7783000000000001E-8</v>
      </c>
      <c r="Q67" s="51"/>
      <c r="R67" s="42"/>
      <c r="S67" s="42"/>
      <c r="T67" s="43"/>
      <c r="U67" s="45" t="s">
        <v>40</v>
      </c>
      <c r="V67" s="47">
        <v>15378</v>
      </c>
      <c r="W67" s="2" t="s">
        <v>181</v>
      </c>
    </row>
    <row r="68" spans="1:23" ht="14" customHeight="1" x14ac:dyDescent="0.2">
      <c r="A68" s="2" t="s">
        <v>182</v>
      </c>
      <c r="B68" s="2" t="s">
        <v>182</v>
      </c>
      <c r="C68" s="2" t="s">
        <v>39</v>
      </c>
      <c r="D68" s="45" t="s">
        <v>183</v>
      </c>
      <c r="E68" s="54" t="s">
        <v>182</v>
      </c>
      <c r="F68" s="27">
        <v>18.0152</v>
      </c>
      <c r="G68" s="55">
        <v>0</v>
      </c>
      <c r="O68" s="34">
        <v>55</v>
      </c>
      <c r="P68" s="35">
        <v>55</v>
      </c>
      <c r="Q68" s="51"/>
      <c r="U68" s="45" t="s">
        <v>40</v>
      </c>
      <c r="V68" s="47">
        <v>15377</v>
      </c>
      <c r="W68" s="2" t="s">
        <v>143</v>
      </c>
    </row>
    <row r="69" spans="1:23" ht="14" customHeight="1" x14ac:dyDescent="0.2">
      <c r="A69" s="2" t="s">
        <v>184</v>
      </c>
      <c r="B69" s="2" t="s">
        <v>185</v>
      </c>
      <c r="C69" s="2" t="s">
        <v>39</v>
      </c>
      <c r="D69" s="45" t="s">
        <v>186</v>
      </c>
      <c r="E69" s="54" t="s">
        <v>187</v>
      </c>
      <c r="F69" s="27">
        <v>155.154</v>
      </c>
      <c r="G69" s="55">
        <v>0</v>
      </c>
      <c r="O69" s="34">
        <v>5.0000000000000001E-4</v>
      </c>
      <c r="Q69" s="51"/>
      <c r="U69" s="45" t="s">
        <v>40</v>
      </c>
      <c r="V69" s="47">
        <v>16437</v>
      </c>
    </row>
    <row r="70" spans="1:23" ht="14" customHeight="1" x14ac:dyDescent="0.2">
      <c r="A70" s="2" t="s">
        <v>188</v>
      </c>
      <c r="B70" s="2" t="s">
        <v>189</v>
      </c>
      <c r="C70" s="2" t="s">
        <v>39</v>
      </c>
      <c r="D70" s="45" t="s">
        <v>190</v>
      </c>
      <c r="E70" s="54" t="s">
        <v>191</v>
      </c>
      <c r="F70" s="27">
        <v>292.29300000000001</v>
      </c>
      <c r="G70" s="55">
        <v>0</v>
      </c>
      <c r="P70" s="35">
        <v>2.3865399999999999E-3</v>
      </c>
      <c r="Q70" s="51"/>
      <c r="U70" s="45" t="s">
        <v>53</v>
      </c>
      <c r="V70" s="47">
        <v>51795710</v>
      </c>
      <c r="W70" s="2" t="s">
        <v>41</v>
      </c>
    </row>
    <row r="71" spans="1:23" ht="14" customHeight="1" x14ac:dyDescent="0.2">
      <c r="A71" s="2" t="s">
        <v>192</v>
      </c>
      <c r="B71" s="2" t="s">
        <v>193</v>
      </c>
      <c r="C71" s="2" t="s">
        <v>39</v>
      </c>
      <c r="D71" s="45" t="s">
        <v>194</v>
      </c>
      <c r="E71" s="54" t="s">
        <v>195</v>
      </c>
      <c r="F71" s="27">
        <v>131.172</v>
      </c>
      <c r="G71" s="55">
        <v>0</v>
      </c>
      <c r="O71" s="34">
        <v>5.0000000000000001E-4</v>
      </c>
      <c r="Q71" s="51"/>
      <c r="U71" s="45" t="s">
        <v>40</v>
      </c>
      <c r="V71" s="47">
        <v>27730</v>
      </c>
    </row>
    <row r="72" spans="1:23" ht="14" customHeight="1" x14ac:dyDescent="0.2">
      <c r="A72" s="2" t="s">
        <v>196</v>
      </c>
      <c r="B72" s="2" t="s">
        <v>197</v>
      </c>
      <c r="C72" s="2" t="s">
        <v>39</v>
      </c>
      <c r="D72" s="45" t="s">
        <v>198</v>
      </c>
      <c r="E72" s="54" t="s">
        <v>199</v>
      </c>
      <c r="F72" s="27">
        <v>244.33</v>
      </c>
      <c r="G72" s="55">
        <v>0</v>
      </c>
      <c r="P72" s="35">
        <v>4.06589E-3</v>
      </c>
      <c r="Q72" s="51"/>
      <c r="W72" s="2" t="s">
        <v>41</v>
      </c>
    </row>
    <row r="73" spans="1:23" ht="14" customHeight="1" x14ac:dyDescent="0.2">
      <c r="A73" s="2" t="s">
        <v>200</v>
      </c>
      <c r="B73" s="2" t="s">
        <v>201</v>
      </c>
      <c r="C73" s="2" t="s">
        <v>39</v>
      </c>
      <c r="D73" s="45" t="s">
        <v>202</v>
      </c>
      <c r="E73" s="54" t="s">
        <v>203</v>
      </c>
      <c r="F73" s="27">
        <v>89.069800000000001</v>
      </c>
      <c r="G73" s="55">
        <v>-1</v>
      </c>
      <c r="Q73" s="51"/>
      <c r="U73" s="45" t="s">
        <v>40</v>
      </c>
      <c r="V73" s="47">
        <v>42111</v>
      </c>
    </row>
    <row r="74" spans="1:23" ht="14" customHeight="1" x14ac:dyDescent="0.2">
      <c r="A74" s="2" t="s">
        <v>204</v>
      </c>
      <c r="B74" s="2" t="s">
        <v>205</v>
      </c>
      <c r="C74" s="2" t="s">
        <v>39</v>
      </c>
      <c r="D74" s="45" t="s">
        <v>206</v>
      </c>
      <c r="E74" s="54" t="s">
        <v>195</v>
      </c>
      <c r="F74" s="27">
        <v>131.172</v>
      </c>
      <c r="G74" s="55">
        <v>0</v>
      </c>
      <c r="O74" s="34">
        <v>5.0000000000000001E-4</v>
      </c>
      <c r="Q74" s="51"/>
      <c r="U74" s="45" t="s">
        <v>40</v>
      </c>
      <c r="V74" s="47">
        <v>28225</v>
      </c>
    </row>
    <row r="75" spans="1:23" ht="14" customHeight="1" x14ac:dyDescent="0.2">
      <c r="A75" s="2" t="s">
        <v>207</v>
      </c>
      <c r="B75" s="2" t="s">
        <v>208</v>
      </c>
      <c r="C75" s="2" t="s">
        <v>39</v>
      </c>
      <c r="D75" s="45" t="s">
        <v>209</v>
      </c>
      <c r="E75" s="54" t="s">
        <v>199</v>
      </c>
      <c r="F75" s="27">
        <v>244.33</v>
      </c>
      <c r="G75" s="55">
        <v>0</v>
      </c>
      <c r="P75" s="35">
        <v>7.8192699999999997E-3</v>
      </c>
      <c r="Q75" s="51"/>
      <c r="U75" s="45" t="s">
        <v>53</v>
      </c>
      <c r="V75" s="47">
        <v>8198360</v>
      </c>
      <c r="W75" s="2" t="s">
        <v>41</v>
      </c>
    </row>
    <row r="76" spans="1:23" ht="14" customHeight="1" x14ac:dyDescent="0.2">
      <c r="A76" s="2" t="s">
        <v>210</v>
      </c>
      <c r="B76" s="2" t="s">
        <v>211</v>
      </c>
      <c r="C76" s="2" t="s">
        <v>39</v>
      </c>
      <c r="D76" s="45" t="s">
        <v>212</v>
      </c>
      <c r="E76" s="54" t="s">
        <v>213</v>
      </c>
      <c r="F76" s="27">
        <v>147.19499999999999</v>
      </c>
      <c r="G76" s="55">
        <v>1</v>
      </c>
      <c r="O76" s="34">
        <v>5.0000000000000001E-4</v>
      </c>
      <c r="Q76" s="51"/>
      <c r="U76" s="45" t="s">
        <v>40</v>
      </c>
      <c r="V76" s="47">
        <v>32557</v>
      </c>
    </row>
    <row r="77" spans="1:23" ht="14" customHeight="1" x14ac:dyDescent="0.2">
      <c r="A77" s="2" t="s">
        <v>214</v>
      </c>
      <c r="B77" s="2" t="s">
        <v>215</v>
      </c>
      <c r="C77" s="2" t="s">
        <v>39</v>
      </c>
      <c r="D77" s="45" t="s">
        <v>216</v>
      </c>
      <c r="E77" s="54" t="s">
        <v>217</v>
      </c>
      <c r="F77" s="27">
        <v>276.375</v>
      </c>
      <c r="G77" s="55">
        <v>2</v>
      </c>
      <c r="P77" s="35">
        <v>6.3031600000000004E-3</v>
      </c>
      <c r="Q77" s="51"/>
      <c r="U77" s="45" t="s">
        <v>53</v>
      </c>
      <c r="V77" s="47">
        <v>10242166</v>
      </c>
      <c r="W77" s="2" t="s">
        <v>41</v>
      </c>
    </row>
    <row r="78" spans="1:23" ht="14" customHeight="1" x14ac:dyDescent="0.2">
      <c r="A78" s="2" t="s">
        <v>218</v>
      </c>
      <c r="B78" s="2" t="s">
        <v>219</v>
      </c>
      <c r="C78" s="2" t="s">
        <v>39</v>
      </c>
      <c r="D78" s="45" t="s">
        <v>220</v>
      </c>
      <c r="E78" s="54" t="s">
        <v>221</v>
      </c>
      <c r="F78" s="27">
        <v>149.21100000000001</v>
      </c>
      <c r="G78" s="55">
        <v>0</v>
      </c>
      <c r="O78" s="34">
        <v>5.0000000000000001E-4</v>
      </c>
      <c r="Q78" s="51"/>
      <c r="U78" s="45" t="s">
        <v>40</v>
      </c>
      <c r="V78" s="47">
        <v>16867</v>
      </c>
    </row>
    <row r="79" spans="1:23" ht="14" customHeight="1" x14ac:dyDescent="0.2">
      <c r="A79" s="2" t="s">
        <v>222</v>
      </c>
      <c r="B79" s="2" t="s">
        <v>223</v>
      </c>
      <c r="C79" s="2" t="s">
        <v>39</v>
      </c>
      <c r="D79" s="45" t="s">
        <v>224</v>
      </c>
      <c r="E79" s="54" t="s">
        <v>225</v>
      </c>
      <c r="F79" s="27">
        <v>280.40699999999998</v>
      </c>
      <c r="G79" s="55">
        <v>0</v>
      </c>
      <c r="P79" s="35">
        <v>1.7949699999999999E-3</v>
      </c>
      <c r="Q79" s="51"/>
      <c r="U79" s="45" t="s">
        <v>53</v>
      </c>
      <c r="V79" s="47">
        <v>10233351</v>
      </c>
      <c r="W79" s="2" t="s">
        <v>41</v>
      </c>
    </row>
    <row r="80" spans="1:23" ht="14" customHeight="1" x14ac:dyDescent="0.2">
      <c r="A80" s="2" t="s">
        <v>226</v>
      </c>
      <c r="B80" s="2" t="s">
        <v>227</v>
      </c>
      <c r="C80" s="2" t="s">
        <v>39</v>
      </c>
      <c r="D80" s="45" t="s">
        <v>228</v>
      </c>
      <c r="E80" s="54" t="s">
        <v>229</v>
      </c>
      <c r="F80" s="27">
        <v>662.41600000000005</v>
      </c>
      <c r="G80" s="55">
        <v>-1</v>
      </c>
      <c r="P80" s="35">
        <v>5.2836900000000001E-6</v>
      </c>
      <c r="Q80" s="51"/>
      <c r="U80" s="45" t="s">
        <v>40</v>
      </c>
      <c r="V80" s="47">
        <v>15846</v>
      </c>
      <c r="W80" s="2" t="s">
        <v>41</v>
      </c>
    </row>
    <row r="81" spans="1:23" ht="14" customHeight="1" x14ac:dyDescent="0.2">
      <c r="A81" s="2" t="s">
        <v>230</v>
      </c>
      <c r="B81" s="2" t="s">
        <v>231</v>
      </c>
      <c r="C81" s="2" t="s">
        <v>39</v>
      </c>
      <c r="D81" s="45" t="s">
        <v>232</v>
      </c>
      <c r="E81" s="54" t="s">
        <v>233</v>
      </c>
      <c r="F81" s="27">
        <v>663.42399999999998</v>
      </c>
      <c r="G81" s="55">
        <v>-2</v>
      </c>
      <c r="Q81" s="51"/>
      <c r="U81" s="45" t="s">
        <v>40</v>
      </c>
      <c r="V81" s="47">
        <v>16908</v>
      </c>
    </row>
    <row r="82" spans="1:23" ht="14" customHeight="1" x14ac:dyDescent="0.2">
      <c r="A82" s="2" t="s">
        <v>234</v>
      </c>
      <c r="B82" s="2" t="s">
        <v>235</v>
      </c>
      <c r="C82" s="2" t="s">
        <v>39</v>
      </c>
      <c r="D82" s="45" t="s">
        <v>236</v>
      </c>
      <c r="E82" s="54" t="s">
        <v>234</v>
      </c>
      <c r="F82" s="27">
        <v>31.998799999999999</v>
      </c>
      <c r="G82" s="55">
        <v>0</v>
      </c>
      <c r="P82" s="35">
        <v>2.7301092043681701E-4</v>
      </c>
      <c r="Q82" s="51"/>
      <c r="U82" s="45" t="s">
        <v>40</v>
      </c>
      <c r="V82" s="47">
        <v>15379</v>
      </c>
      <c r="W82" s="2" t="s">
        <v>237</v>
      </c>
    </row>
    <row r="83" spans="1:23" ht="14" customHeight="1" x14ac:dyDescent="0.2">
      <c r="A83" s="2" t="s">
        <v>238</v>
      </c>
      <c r="B83" s="2" t="s">
        <v>239</v>
      </c>
      <c r="C83" s="2" t="s">
        <v>39</v>
      </c>
      <c r="D83" s="45" t="s">
        <v>240</v>
      </c>
      <c r="E83" s="54" t="s">
        <v>241</v>
      </c>
      <c r="F83" s="27">
        <v>165.018</v>
      </c>
      <c r="G83" s="55">
        <v>-3</v>
      </c>
      <c r="Q83" s="51"/>
      <c r="U83" s="45" t="s">
        <v>40</v>
      </c>
      <c r="V83" s="47">
        <v>18021</v>
      </c>
    </row>
    <row r="84" spans="1:23" ht="14" customHeight="1" x14ac:dyDescent="0.2">
      <c r="A84" s="2" t="s">
        <v>242</v>
      </c>
      <c r="B84" s="2" t="s">
        <v>243</v>
      </c>
      <c r="C84" s="2" t="s">
        <v>39</v>
      </c>
      <c r="D84" s="45" t="s">
        <v>244</v>
      </c>
      <c r="E84" s="54" t="s">
        <v>245</v>
      </c>
      <c r="F84" s="27">
        <v>165.18899999999999</v>
      </c>
      <c r="G84" s="55">
        <v>0</v>
      </c>
      <c r="O84" s="34">
        <v>5.0000000000000001E-4</v>
      </c>
      <c r="Q84" s="51"/>
      <c r="U84" s="45" t="s">
        <v>40</v>
      </c>
      <c r="V84" s="47">
        <v>16998</v>
      </c>
    </row>
    <row r="85" spans="1:23" ht="14" customHeight="1" x14ac:dyDescent="0.2">
      <c r="A85" s="2" t="s">
        <v>246</v>
      </c>
      <c r="B85" s="2" t="s">
        <v>247</v>
      </c>
      <c r="C85" s="2" t="s">
        <v>39</v>
      </c>
      <c r="D85" s="45" t="s">
        <v>248</v>
      </c>
      <c r="E85" s="54" t="s">
        <v>249</v>
      </c>
      <c r="F85" s="27">
        <v>312.36200000000002</v>
      </c>
      <c r="G85" s="55">
        <v>0</v>
      </c>
      <c r="P85" s="35">
        <v>3.4038499999999999E-3</v>
      </c>
      <c r="Q85" s="51"/>
      <c r="U85" s="45" t="s">
        <v>53</v>
      </c>
      <c r="V85" s="47">
        <v>8189514</v>
      </c>
      <c r="W85" s="2" t="s">
        <v>41</v>
      </c>
    </row>
    <row r="86" spans="1:23" ht="14" customHeight="1" x14ac:dyDescent="0.2">
      <c r="A86" s="2" t="s">
        <v>250</v>
      </c>
      <c r="B86" s="2" t="s">
        <v>251</v>
      </c>
      <c r="C86" s="2" t="s">
        <v>39</v>
      </c>
      <c r="D86" s="45" t="s">
        <v>252</v>
      </c>
      <c r="E86" s="54" t="s">
        <v>253</v>
      </c>
      <c r="F86" s="27">
        <v>95.979299999999995</v>
      </c>
      <c r="G86" s="55">
        <v>-2</v>
      </c>
      <c r="O86" s="34">
        <v>5.0000000000000001E-3</v>
      </c>
      <c r="P86" s="35">
        <v>0.02</v>
      </c>
      <c r="Q86" s="51"/>
      <c r="U86" s="45" t="s">
        <v>40</v>
      </c>
      <c r="V86" s="47">
        <v>43474</v>
      </c>
      <c r="W86" s="2" t="s">
        <v>73</v>
      </c>
    </row>
    <row r="87" spans="1:23" ht="14" customHeight="1" x14ac:dyDescent="0.2">
      <c r="A87" s="2" t="s">
        <v>254</v>
      </c>
      <c r="B87" s="2" t="s">
        <v>255</v>
      </c>
      <c r="C87" s="2" t="s">
        <v>39</v>
      </c>
      <c r="D87" s="45" t="s">
        <v>256</v>
      </c>
      <c r="E87" s="54" t="s">
        <v>257</v>
      </c>
      <c r="F87" s="27">
        <v>174.95099999999999</v>
      </c>
      <c r="G87" s="55">
        <v>-4</v>
      </c>
      <c r="O87" s="34">
        <v>1E-3</v>
      </c>
      <c r="Q87" s="51"/>
      <c r="U87" s="45" t="s">
        <v>40</v>
      </c>
      <c r="V87" s="47">
        <v>18361</v>
      </c>
    </row>
    <row r="88" spans="1:23" ht="14" customHeight="1" x14ac:dyDescent="0.2">
      <c r="A88" s="2" t="s">
        <v>258</v>
      </c>
      <c r="B88" s="2" t="s">
        <v>259</v>
      </c>
      <c r="C88" s="2" t="s">
        <v>39</v>
      </c>
      <c r="D88" s="45" t="s">
        <v>260</v>
      </c>
      <c r="E88" s="54" t="s">
        <v>261</v>
      </c>
      <c r="F88" s="27">
        <v>115.13</v>
      </c>
      <c r="G88" s="55">
        <v>0</v>
      </c>
      <c r="O88" s="34">
        <v>5.0000000000000001E-4</v>
      </c>
      <c r="Q88" s="51"/>
      <c r="U88" s="45" t="s">
        <v>40</v>
      </c>
      <c r="V88" s="47">
        <v>16313</v>
      </c>
    </row>
    <row r="89" spans="1:23" ht="14" customHeight="1" x14ac:dyDescent="0.2">
      <c r="A89" s="2" t="s">
        <v>262</v>
      </c>
      <c r="B89" s="2" t="s">
        <v>263</v>
      </c>
      <c r="C89" s="2" t="s">
        <v>39</v>
      </c>
      <c r="D89" s="45" t="s">
        <v>264</v>
      </c>
      <c r="E89" s="54" t="s">
        <v>265</v>
      </c>
      <c r="F89" s="27">
        <v>212.245</v>
      </c>
      <c r="G89" s="55">
        <v>0</v>
      </c>
      <c r="P89" s="35">
        <v>8.2472799999999992E-3</v>
      </c>
      <c r="Q89" s="51"/>
      <c r="W89" s="2" t="s">
        <v>41</v>
      </c>
    </row>
    <row r="90" spans="1:23" ht="14" customHeight="1" x14ac:dyDescent="0.2">
      <c r="A90" s="2" t="s">
        <v>266</v>
      </c>
      <c r="B90" s="2" t="s">
        <v>267</v>
      </c>
      <c r="C90" s="2" t="s">
        <v>39</v>
      </c>
      <c r="D90" s="45" t="s">
        <v>268</v>
      </c>
      <c r="E90" s="54" t="s">
        <v>269</v>
      </c>
      <c r="F90" s="27">
        <v>385.03</v>
      </c>
      <c r="G90" s="55">
        <v>-5</v>
      </c>
      <c r="Q90" s="51"/>
      <c r="U90" s="45" t="s">
        <v>40</v>
      </c>
      <c r="V90" s="47">
        <v>17111</v>
      </c>
    </row>
    <row r="91" spans="1:23" ht="14" customHeight="1" x14ac:dyDescent="0.2">
      <c r="A91" s="2" t="s">
        <v>270</v>
      </c>
      <c r="B91" s="2" t="s">
        <v>271</v>
      </c>
      <c r="C91" s="2" t="s">
        <v>39</v>
      </c>
      <c r="D91" s="45" t="s">
        <v>272</v>
      </c>
      <c r="E91" s="54" t="s">
        <v>273</v>
      </c>
      <c r="F91" s="27">
        <v>87.054000000000002</v>
      </c>
      <c r="G91" s="55">
        <v>-1</v>
      </c>
      <c r="Q91" s="51"/>
      <c r="U91" s="45" t="s">
        <v>40</v>
      </c>
      <c r="V91" s="47">
        <v>32816</v>
      </c>
    </row>
    <row r="92" spans="1:23" ht="14" customHeight="1" x14ac:dyDescent="0.2">
      <c r="A92" s="2" t="s">
        <v>274</v>
      </c>
      <c r="B92" s="2" t="s">
        <v>275</v>
      </c>
      <c r="C92" s="2" t="s">
        <v>39</v>
      </c>
      <c r="D92" s="45" t="s">
        <v>276</v>
      </c>
      <c r="E92" s="54" t="s">
        <v>277</v>
      </c>
      <c r="F92" s="27">
        <v>228.09399999999999</v>
      </c>
      <c r="G92" s="55">
        <v>-2</v>
      </c>
      <c r="Q92" s="51"/>
      <c r="U92" s="45" t="s">
        <v>40</v>
      </c>
      <c r="V92" s="47">
        <v>17797</v>
      </c>
    </row>
    <row r="93" spans="1:23" ht="14" customHeight="1" x14ac:dyDescent="0.2">
      <c r="A93" s="2" t="s">
        <v>278</v>
      </c>
      <c r="B93" s="2" t="s">
        <v>279</v>
      </c>
      <c r="C93" s="2" t="s">
        <v>39</v>
      </c>
      <c r="D93" s="45" t="s">
        <v>280</v>
      </c>
      <c r="E93" s="54" t="s">
        <v>277</v>
      </c>
      <c r="F93" s="27">
        <v>228.09399999999999</v>
      </c>
      <c r="G93" s="55">
        <v>-2</v>
      </c>
      <c r="Q93" s="51"/>
      <c r="U93" s="45" t="s">
        <v>40</v>
      </c>
      <c r="V93" s="47">
        <v>17363</v>
      </c>
    </row>
    <row r="94" spans="1:23" ht="14" customHeight="1" x14ac:dyDescent="0.2">
      <c r="A94" s="2" t="s">
        <v>281</v>
      </c>
      <c r="B94" s="2" t="s">
        <v>282</v>
      </c>
      <c r="C94" s="2" t="s">
        <v>39</v>
      </c>
      <c r="D94" s="45" t="s">
        <v>283</v>
      </c>
      <c r="E94" s="54" t="s">
        <v>284</v>
      </c>
      <c r="F94" s="27">
        <v>288.14499999999998</v>
      </c>
      <c r="G94" s="55">
        <v>-2</v>
      </c>
      <c r="Q94" s="51"/>
      <c r="U94" s="45" t="s">
        <v>40</v>
      </c>
      <c r="V94" s="47">
        <v>15721</v>
      </c>
    </row>
    <row r="95" spans="1:23" ht="14" customHeight="1" x14ac:dyDescent="0.2">
      <c r="A95" s="2" t="s">
        <v>285</v>
      </c>
      <c r="B95" s="2" t="s">
        <v>286</v>
      </c>
      <c r="C95" s="2" t="s">
        <v>39</v>
      </c>
      <c r="D95" s="45" t="s">
        <v>287</v>
      </c>
      <c r="E95" s="54" t="s">
        <v>288</v>
      </c>
      <c r="F95" s="27">
        <v>105.092</v>
      </c>
      <c r="G95" s="55">
        <v>0</v>
      </c>
      <c r="O95" s="34">
        <v>5.0000000000000001E-4</v>
      </c>
      <c r="Q95" s="51"/>
      <c r="U95" s="45" t="s">
        <v>40</v>
      </c>
      <c r="V95" s="47">
        <v>16523</v>
      </c>
    </row>
    <row r="96" spans="1:23" ht="14" customHeight="1" x14ac:dyDescent="0.2">
      <c r="A96" s="2" t="s">
        <v>289</v>
      </c>
      <c r="B96" s="2" t="s">
        <v>290</v>
      </c>
      <c r="C96" s="2" t="s">
        <v>39</v>
      </c>
      <c r="D96" s="45" t="s">
        <v>291</v>
      </c>
      <c r="E96" s="54" t="s">
        <v>292</v>
      </c>
      <c r="F96" s="27">
        <v>192.16900000000001</v>
      </c>
      <c r="G96" s="55">
        <v>0</v>
      </c>
      <c r="P96" s="35">
        <v>5.3761E-3</v>
      </c>
      <c r="Q96" s="51"/>
      <c r="U96" s="45" t="s">
        <v>53</v>
      </c>
      <c r="V96" s="47">
        <v>10246126</v>
      </c>
      <c r="W96" s="2" t="s">
        <v>41</v>
      </c>
    </row>
    <row r="97" spans="1:23" ht="14" customHeight="1" x14ac:dyDescent="0.2">
      <c r="A97" s="2" t="s">
        <v>293</v>
      </c>
      <c r="B97" s="2" t="s">
        <v>294</v>
      </c>
      <c r="C97" s="2" t="s">
        <v>39</v>
      </c>
      <c r="D97" s="45" t="s">
        <v>295</v>
      </c>
      <c r="E97" s="54" t="s">
        <v>296</v>
      </c>
      <c r="F97" s="27">
        <v>168.042</v>
      </c>
      <c r="G97" s="55">
        <v>-2</v>
      </c>
      <c r="Q97" s="51"/>
      <c r="U97" s="45" t="s">
        <v>40</v>
      </c>
      <c r="V97" s="47">
        <v>17138</v>
      </c>
    </row>
    <row r="98" spans="1:23" ht="14" customHeight="1" x14ac:dyDescent="0.2">
      <c r="A98" s="2" t="s">
        <v>297</v>
      </c>
      <c r="B98" s="2" t="s">
        <v>298</v>
      </c>
      <c r="C98" s="2" t="s">
        <v>39</v>
      </c>
      <c r="D98" s="45" t="s">
        <v>299</v>
      </c>
      <c r="E98" s="54" t="s">
        <v>296</v>
      </c>
      <c r="F98" s="27">
        <v>168.042</v>
      </c>
      <c r="G98" s="55">
        <v>-2</v>
      </c>
      <c r="Q98" s="51"/>
      <c r="U98" s="45" t="s">
        <v>40</v>
      </c>
      <c r="V98" s="47">
        <v>16108</v>
      </c>
    </row>
    <row r="99" spans="1:23" ht="14" customHeight="1" x14ac:dyDescent="0.2">
      <c r="A99" s="2" t="s">
        <v>300</v>
      </c>
      <c r="B99" s="2" t="s">
        <v>301</v>
      </c>
      <c r="C99" s="2" t="s">
        <v>39</v>
      </c>
      <c r="D99" s="45" t="s">
        <v>302</v>
      </c>
      <c r="E99" s="54" t="s">
        <v>303</v>
      </c>
      <c r="F99" s="27">
        <v>119.119</v>
      </c>
      <c r="G99" s="55">
        <v>0</v>
      </c>
      <c r="O99" s="34">
        <v>5.0000000000000001E-4</v>
      </c>
      <c r="Q99" s="51"/>
      <c r="U99" s="45" t="s">
        <v>40</v>
      </c>
      <c r="V99" s="47">
        <v>16398</v>
      </c>
    </row>
    <row r="100" spans="1:23" ht="14" customHeight="1" x14ac:dyDescent="0.2">
      <c r="A100" s="2" t="s">
        <v>304</v>
      </c>
      <c r="B100" s="2" t="s">
        <v>305</v>
      </c>
      <c r="C100" s="2" t="s">
        <v>39</v>
      </c>
      <c r="D100" s="45" t="s">
        <v>306</v>
      </c>
      <c r="E100" s="54" t="s">
        <v>307</v>
      </c>
      <c r="F100" s="27">
        <v>220.22200000000001</v>
      </c>
      <c r="G100" s="55">
        <v>0</v>
      </c>
      <c r="P100" s="35">
        <v>4.7049199999999996E-3</v>
      </c>
      <c r="Q100" s="51"/>
      <c r="W100" s="2" t="s">
        <v>41</v>
      </c>
    </row>
    <row r="101" spans="1:23" ht="14" customHeight="1" x14ac:dyDescent="0.2">
      <c r="A101" s="2" t="s">
        <v>308</v>
      </c>
      <c r="B101" s="2" t="s">
        <v>309</v>
      </c>
      <c r="C101" s="2" t="s">
        <v>39</v>
      </c>
      <c r="D101" s="45" t="s">
        <v>310</v>
      </c>
      <c r="E101" s="54" t="s">
        <v>311</v>
      </c>
      <c r="F101" s="27">
        <v>204.22499999999999</v>
      </c>
      <c r="G101" s="55">
        <v>0</v>
      </c>
      <c r="O101" s="34">
        <v>5.0000000000000001E-4</v>
      </c>
      <c r="Q101" s="51"/>
      <c r="U101" s="45" t="s">
        <v>40</v>
      </c>
      <c r="V101" s="47">
        <v>16296</v>
      </c>
    </row>
    <row r="102" spans="1:23" ht="14" customHeight="1" x14ac:dyDescent="0.2">
      <c r="A102" s="2" t="s">
        <v>312</v>
      </c>
      <c r="B102" s="2" t="s">
        <v>313</v>
      </c>
      <c r="C102" s="2" t="s">
        <v>39</v>
      </c>
      <c r="D102" s="45" t="s">
        <v>314</v>
      </c>
      <c r="E102" s="54" t="s">
        <v>315</v>
      </c>
      <c r="F102" s="27">
        <v>390.43400000000003</v>
      </c>
      <c r="G102" s="55">
        <v>0</v>
      </c>
      <c r="P102" s="35">
        <v>3.1316800000000001E-4</v>
      </c>
      <c r="Q102" s="51"/>
      <c r="U102" s="45" t="s">
        <v>53</v>
      </c>
      <c r="V102" s="47">
        <v>8888253</v>
      </c>
      <c r="W102" s="2" t="s">
        <v>41</v>
      </c>
    </row>
    <row r="103" spans="1:23" ht="14" customHeight="1" x14ac:dyDescent="0.2">
      <c r="A103" s="2" t="s">
        <v>316</v>
      </c>
      <c r="B103" s="2" t="s">
        <v>317</v>
      </c>
      <c r="C103" s="2" t="s">
        <v>39</v>
      </c>
      <c r="D103" s="45" t="s">
        <v>318</v>
      </c>
      <c r="E103" s="54" t="s">
        <v>319</v>
      </c>
      <c r="F103" s="27">
        <v>181.18799999999999</v>
      </c>
      <c r="G103" s="55">
        <v>0</v>
      </c>
      <c r="O103" s="34">
        <v>5.0000000000000001E-4</v>
      </c>
      <c r="Q103" s="51"/>
      <c r="U103" s="45" t="s">
        <v>40</v>
      </c>
      <c r="V103" s="47">
        <v>28479</v>
      </c>
    </row>
    <row r="104" spans="1:23" ht="14" customHeight="1" x14ac:dyDescent="0.2">
      <c r="A104" s="2" t="s">
        <v>320</v>
      </c>
      <c r="B104" s="2" t="s">
        <v>321</v>
      </c>
      <c r="C104" s="2" t="s">
        <v>39</v>
      </c>
      <c r="D104" s="45" t="s">
        <v>322</v>
      </c>
      <c r="E104" s="54" t="s">
        <v>323</v>
      </c>
      <c r="F104" s="27">
        <v>344.36099999999999</v>
      </c>
      <c r="G104" s="55">
        <v>0</v>
      </c>
      <c r="P104" s="35">
        <v>1.12553E-3</v>
      </c>
      <c r="Q104" s="51"/>
      <c r="U104" s="45" t="s">
        <v>53</v>
      </c>
      <c r="V104" s="47">
        <v>8546048</v>
      </c>
      <c r="W104" s="2" t="s">
        <v>41</v>
      </c>
    </row>
    <row r="105" spans="1:23" ht="14" customHeight="1" x14ac:dyDescent="0.2">
      <c r="A105" s="2" t="s">
        <v>324</v>
      </c>
      <c r="B105" s="2" t="s">
        <v>324</v>
      </c>
      <c r="C105" s="2" t="s">
        <v>39</v>
      </c>
      <c r="D105" s="45" t="s">
        <v>325</v>
      </c>
      <c r="E105" s="54" t="s">
        <v>326</v>
      </c>
      <c r="F105" s="27">
        <v>401.137</v>
      </c>
      <c r="G105" s="55">
        <v>-3</v>
      </c>
      <c r="Q105" s="51"/>
      <c r="U105" s="45" t="s">
        <v>40</v>
      </c>
      <c r="V105" s="47">
        <v>17659</v>
      </c>
    </row>
    <row r="106" spans="1:23" ht="14" customHeight="1" x14ac:dyDescent="0.2">
      <c r="A106" s="2" t="s">
        <v>327</v>
      </c>
      <c r="B106" s="2" t="s">
        <v>327</v>
      </c>
      <c r="C106" s="2" t="s">
        <v>39</v>
      </c>
      <c r="D106" s="45" t="s">
        <v>328</v>
      </c>
      <c r="E106" s="54" t="s">
        <v>329</v>
      </c>
      <c r="F106" s="27">
        <v>322.16500000000002</v>
      </c>
      <c r="G106" s="55">
        <v>-2</v>
      </c>
      <c r="O106" s="34">
        <v>1E-3</v>
      </c>
      <c r="Q106" s="51"/>
      <c r="U106" s="45" t="s">
        <v>40</v>
      </c>
      <c r="V106" s="47">
        <v>57865</v>
      </c>
    </row>
    <row r="107" spans="1:23" ht="14" customHeight="1" x14ac:dyDescent="0.2">
      <c r="A107" s="2" t="s">
        <v>330</v>
      </c>
      <c r="B107" s="2" t="s">
        <v>331</v>
      </c>
      <c r="C107" s="2" t="s">
        <v>39</v>
      </c>
      <c r="D107" s="45" t="s">
        <v>332</v>
      </c>
      <c r="E107" s="54" t="s">
        <v>333</v>
      </c>
      <c r="F107" s="27">
        <v>112.087</v>
      </c>
      <c r="G107" s="55">
        <v>0</v>
      </c>
      <c r="P107" s="35">
        <v>1.78433E-4</v>
      </c>
      <c r="Q107" s="51"/>
      <c r="U107" s="45" t="s">
        <v>40</v>
      </c>
      <c r="V107" s="47">
        <v>17568</v>
      </c>
      <c r="W107" s="2" t="s">
        <v>334</v>
      </c>
    </row>
    <row r="108" spans="1:23" ht="14" customHeight="1" x14ac:dyDescent="0.2">
      <c r="A108" s="2" t="s">
        <v>335</v>
      </c>
      <c r="B108" s="2" t="s">
        <v>336</v>
      </c>
      <c r="C108" s="2" t="s">
        <v>39</v>
      </c>
      <c r="D108" s="45" t="s">
        <v>337</v>
      </c>
      <c r="E108" s="54" t="s">
        <v>338</v>
      </c>
      <c r="F108" s="27">
        <v>244.20099999999999</v>
      </c>
      <c r="G108" s="55">
        <v>0</v>
      </c>
      <c r="Q108" s="51"/>
      <c r="U108" s="45" t="s">
        <v>40</v>
      </c>
      <c r="V108" s="47">
        <v>16704</v>
      </c>
    </row>
    <row r="109" spans="1:23" ht="14" customHeight="1" x14ac:dyDescent="0.2">
      <c r="A109" s="2" t="s">
        <v>339</v>
      </c>
      <c r="B109" s="2" t="s">
        <v>339</v>
      </c>
      <c r="C109" s="2" t="s">
        <v>39</v>
      </c>
      <c r="D109" s="45" t="s">
        <v>340</v>
      </c>
      <c r="E109" s="54" t="s">
        <v>341</v>
      </c>
      <c r="F109" s="27">
        <v>480.10899999999998</v>
      </c>
      <c r="G109" s="55">
        <v>-4</v>
      </c>
      <c r="O109" s="34">
        <v>1E-3</v>
      </c>
      <c r="P109" s="35">
        <v>1.0414300000000001E-6</v>
      </c>
      <c r="Q109" s="51"/>
      <c r="U109" s="45" t="s">
        <v>40</v>
      </c>
      <c r="V109" s="47">
        <v>46398</v>
      </c>
      <c r="W109" s="2" t="s">
        <v>41</v>
      </c>
    </row>
    <row r="110" spans="1:23" ht="14" customHeight="1" x14ac:dyDescent="0.2">
      <c r="A110" s="2" t="s">
        <v>342</v>
      </c>
      <c r="B110" s="2" t="s">
        <v>343</v>
      </c>
      <c r="C110" s="2" t="s">
        <v>39</v>
      </c>
      <c r="D110" s="45" t="s">
        <v>344</v>
      </c>
      <c r="E110" s="54" t="s">
        <v>345</v>
      </c>
      <c r="F110" s="27">
        <v>117.146</v>
      </c>
      <c r="G110" s="55">
        <v>0</v>
      </c>
      <c r="O110" s="34">
        <v>5.0000000000000001E-4</v>
      </c>
      <c r="Q110" s="51"/>
      <c r="U110" s="45" t="s">
        <v>40</v>
      </c>
      <c r="V110" s="47">
        <v>27477</v>
      </c>
    </row>
    <row r="111" spans="1:23" ht="14" customHeight="1" x14ac:dyDescent="0.2">
      <c r="A111" s="2" t="s">
        <v>346</v>
      </c>
      <c r="B111" s="2" t="s">
        <v>347</v>
      </c>
      <c r="C111" s="2" t="s">
        <v>39</v>
      </c>
      <c r="D111" s="45" t="s">
        <v>348</v>
      </c>
      <c r="E111" s="54" t="s">
        <v>349</v>
      </c>
      <c r="F111" s="27">
        <v>216.27699999999999</v>
      </c>
      <c r="G111" s="55">
        <v>0</v>
      </c>
      <c r="P111" s="35">
        <v>5.8710100000000003E-3</v>
      </c>
      <c r="Q111" s="51"/>
      <c r="U111" s="45" t="s">
        <v>53</v>
      </c>
      <c r="V111" s="47">
        <v>10285797</v>
      </c>
      <c r="W111" s="2" t="s">
        <v>41</v>
      </c>
    </row>
    <row r="112" spans="1:23" ht="14" customHeight="1" x14ac:dyDescent="0.2">
      <c r="A112" s="2" t="s">
        <v>350</v>
      </c>
      <c r="B112" s="2" t="s">
        <v>351</v>
      </c>
      <c r="C112" s="2" t="s">
        <v>39</v>
      </c>
      <c r="D112" s="45" t="s">
        <v>280</v>
      </c>
      <c r="E112" s="54" t="s">
        <v>277</v>
      </c>
      <c r="F112" s="27">
        <v>228.09399999999999</v>
      </c>
      <c r="G112" s="55">
        <v>-2</v>
      </c>
      <c r="Q112" s="51"/>
      <c r="U112" s="45" t="s">
        <v>40</v>
      </c>
      <c r="V112" s="47">
        <v>16332</v>
      </c>
    </row>
    <row r="113" spans="1:22" ht="14" customHeight="1" x14ac:dyDescent="0.2">
      <c r="A113" s="2" t="s">
        <v>821</v>
      </c>
      <c r="B113" s="2" t="s">
        <v>822</v>
      </c>
      <c r="C113" s="2" t="s">
        <v>825</v>
      </c>
      <c r="D113" s="45" t="s">
        <v>823</v>
      </c>
      <c r="E113" s="54" t="s">
        <v>824</v>
      </c>
      <c r="F113" s="27">
        <v>24255.032999999999</v>
      </c>
      <c r="G113" s="55">
        <v>0</v>
      </c>
      <c r="H113" s="26">
        <v>49.15</v>
      </c>
      <c r="I113" s="29">
        <v>1287.8913259999999</v>
      </c>
      <c r="J113" s="26">
        <v>49.15</v>
      </c>
      <c r="K113" s="27">
        <v>49.15</v>
      </c>
      <c r="M113" s="27">
        <v>1287.8913259999999</v>
      </c>
      <c r="O113" s="34">
        <f>K113/'Table S1b. Compartments'!C$2/6.022E+23*LN(2)</f>
        <v>1.2352155605763332E-6</v>
      </c>
      <c r="Q113" s="51" t="s">
        <v>357</v>
      </c>
      <c r="R113" s="36">
        <v>228950</v>
      </c>
      <c r="S113" s="36">
        <v>648</v>
      </c>
      <c r="T113" s="37" t="s">
        <v>358</v>
      </c>
      <c r="U113" s="45" t="s">
        <v>826</v>
      </c>
      <c r="V113" s="47" t="s">
        <v>827</v>
      </c>
    </row>
    <row r="114" spans="1:22" ht="14" customHeight="1" x14ac:dyDescent="0.2">
      <c r="A114" s="2" t="s">
        <v>828</v>
      </c>
      <c r="B114" s="2" t="s">
        <v>829</v>
      </c>
      <c r="C114" s="2" t="s">
        <v>825</v>
      </c>
      <c r="D114" s="45" t="s">
        <v>830</v>
      </c>
      <c r="E114" s="54" t="s">
        <v>831</v>
      </c>
      <c r="F114" s="27">
        <v>15703.566999999999</v>
      </c>
      <c r="G114" s="55">
        <v>2</v>
      </c>
      <c r="H114" s="26">
        <v>19.600000000000001</v>
      </c>
      <c r="J114" s="26">
        <v>19.600000000000001</v>
      </c>
      <c r="K114" s="27">
        <v>1</v>
      </c>
      <c r="L114" s="27">
        <v>19.600000000000001</v>
      </c>
      <c r="M114" s="27">
        <v>1022.2625430000001</v>
      </c>
      <c r="N114" s="29">
        <v>1022.2625430000001</v>
      </c>
      <c r="O114" s="34">
        <f>K114/'Table S1b. Compartments'!C$2/6.022E+23*LN(2)</f>
        <v>2.5131547519355715E-8</v>
      </c>
      <c r="Q114" s="51" t="s">
        <v>364</v>
      </c>
      <c r="R114" s="36">
        <v>472983</v>
      </c>
      <c r="S114" s="36">
        <v>426</v>
      </c>
      <c r="T114" s="37" t="s">
        <v>365</v>
      </c>
      <c r="U114" s="45" t="s">
        <v>826</v>
      </c>
      <c r="V114" s="47" t="s">
        <v>832</v>
      </c>
    </row>
    <row r="115" spans="1:22" ht="14" customHeight="1" x14ac:dyDescent="0.2">
      <c r="A115" s="2" t="s">
        <v>833</v>
      </c>
      <c r="B115" s="2" t="s">
        <v>834</v>
      </c>
      <c r="C115" s="2" t="s">
        <v>825</v>
      </c>
      <c r="D115" s="45" t="s">
        <v>835</v>
      </c>
      <c r="E115" s="54" t="s">
        <v>836</v>
      </c>
      <c r="F115" s="27">
        <v>24568.199999999899</v>
      </c>
      <c r="G115" s="55">
        <v>1</v>
      </c>
      <c r="H115" s="26">
        <v>20.05</v>
      </c>
      <c r="J115" s="26">
        <v>20.05</v>
      </c>
      <c r="K115" s="27">
        <v>20.05</v>
      </c>
      <c r="M115" s="27">
        <v>1022.2625430000001</v>
      </c>
      <c r="O115" s="34">
        <f>K115/'Table S1b. Compartments'!C$2/6.022E+23*LN(2)</f>
        <v>5.0388752776308205E-7</v>
      </c>
      <c r="Q115" s="51" t="s">
        <v>370</v>
      </c>
      <c r="R115" s="36">
        <v>580759</v>
      </c>
      <c r="S115" s="36">
        <v>654</v>
      </c>
      <c r="T115" s="37" t="s">
        <v>365</v>
      </c>
      <c r="U115" s="45" t="s">
        <v>826</v>
      </c>
      <c r="V115" s="47" t="s">
        <v>837</v>
      </c>
    </row>
    <row r="116" spans="1:22" ht="14" customHeight="1" x14ac:dyDescent="0.2">
      <c r="A116" s="2" t="s">
        <v>838</v>
      </c>
      <c r="B116" s="2" t="s">
        <v>839</v>
      </c>
      <c r="C116" s="2" t="s">
        <v>825</v>
      </c>
      <c r="D116" s="45" t="s">
        <v>840</v>
      </c>
      <c r="E116" s="54" t="s">
        <v>841</v>
      </c>
      <c r="F116" s="27">
        <v>49224.478999999897</v>
      </c>
      <c r="G116" s="55">
        <v>-4</v>
      </c>
      <c r="H116" s="26">
        <v>1146.55</v>
      </c>
      <c r="I116" s="29">
        <v>668.22743779999996</v>
      </c>
      <c r="J116" s="26">
        <v>1146.55</v>
      </c>
      <c r="K116" s="27">
        <v>1</v>
      </c>
      <c r="L116" s="27">
        <v>1146.55</v>
      </c>
      <c r="M116" s="27">
        <v>668.22743779999996</v>
      </c>
      <c r="N116" s="29">
        <v>668.22743779999996</v>
      </c>
      <c r="O116" s="34">
        <f>K116/'Table S1b. Compartments'!C$2/6.022E+23*LN(2)</f>
        <v>2.5131547519355715E-8</v>
      </c>
      <c r="Q116" s="51" t="s">
        <v>375</v>
      </c>
      <c r="R116" s="36">
        <v>726174</v>
      </c>
      <c r="S116" s="36">
        <v>1371</v>
      </c>
      <c r="T116" s="37" t="s">
        <v>365</v>
      </c>
      <c r="U116" s="45" t="s">
        <v>826</v>
      </c>
      <c r="V116" s="47" t="s">
        <v>842</v>
      </c>
    </row>
    <row r="117" spans="1:22" ht="14" customHeight="1" x14ac:dyDescent="0.2">
      <c r="A117" s="2" t="s">
        <v>843</v>
      </c>
      <c r="B117" s="2" t="s">
        <v>844</v>
      </c>
      <c r="C117" s="2" t="s">
        <v>825</v>
      </c>
      <c r="D117" s="45" t="s">
        <v>845</v>
      </c>
      <c r="E117" s="54" t="s">
        <v>846</v>
      </c>
      <c r="F117" s="27">
        <v>31065.873</v>
      </c>
      <c r="G117" s="55">
        <v>-3</v>
      </c>
      <c r="H117" s="26">
        <v>414.02499999999998</v>
      </c>
      <c r="I117" s="29">
        <v>914.02708600000005</v>
      </c>
      <c r="J117" s="26">
        <v>414.02499999999998</v>
      </c>
      <c r="K117" s="27">
        <v>1</v>
      </c>
      <c r="L117" s="27">
        <v>414.02499999999998</v>
      </c>
      <c r="M117" s="27">
        <v>914.02708600000005</v>
      </c>
      <c r="N117" s="29">
        <v>914.02708600000005</v>
      </c>
      <c r="O117" s="34">
        <f>K117/'Table S1b. Compartments'!C$2/6.022E+23*LN(2)</f>
        <v>2.5131547519355715E-8</v>
      </c>
      <c r="Q117" s="51" t="s">
        <v>380</v>
      </c>
      <c r="R117" s="36">
        <v>30244</v>
      </c>
      <c r="S117" s="36">
        <v>867</v>
      </c>
      <c r="T117" s="37" t="s">
        <v>358</v>
      </c>
      <c r="U117" s="45" t="s">
        <v>826</v>
      </c>
      <c r="V117" s="47" t="s">
        <v>847</v>
      </c>
    </row>
    <row r="118" spans="1:22" ht="14" customHeight="1" x14ac:dyDescent="0.2">
      <c r="A118" s="2" t="s">
        <v>848</v>
      </c>
      <c r="B118" s="2" t="s">
        <v>849</v>
      </c>
      <c r="C118" s="2" t="s">
        <v>825</v>
      </c>
      <c r="D118" s="45" t="s">
        <v>850</v>
      </c>
      <c r="E118" s="54" t="s">
        <v>851</v>
      </c>
      <c r="F118" s="27">
        <v>36811.699000000001</v>
      </c>
      <c r="G118" s="55">
        <v>6</v>
      </c>
      <c r="H118" s="26">
        <v>2830.25</v>
      </c>
      <c r="I118" s="29">
        <v>723.04039850000004</v>
      </c>
      <c r="J118" s="26">
        <v>2830.25</v>
      </c>
      <c r="K118" s="27">
        <v>2</v>
      </c>
      <c r="L118" s="27">
        <v>2830.25</v>
      </c>
      <c r="M118" s="27">
        <v>723.04039850000004</v>
      </c>
      <c r="N118" s="29">
        <v>723.04039850000004</v>
      </c>
      <c r="O118" s="34">
        <f>K118/'Table S1b. Compartments'!C$2/6.022E+23*LN(2)</f>
        <v>5.0263095038711429E-8</v>
      </c>
      <c r="Q118" s="51" t="s">
        <v>385</v>
      </c>
      <c r="R118" s="36">
        <v>517837</v>
      </c>
      <c r="S118" s="36">
        <v>1014</v>
      </c>
      <c r="T118" s="37" t="s">
        <v>365</v>
      </c>
      <c r="U118" s="45" t="s">
        <v>826</v>
      </c>
      <c r="V118" s="47" t="s">
        <v>852</v>
      </c>
    </row>
    <row r="119" spans="1:22" ht="14" customHeight="1" x14ac:dyDescent="0.2">
      <c r="A119" s="2" t="s">
        <v>853</v>
      </c>
      <c r="B119" s="2" t="s">
        <v>854</v>
      </c>
      <c r="C119" s="2" t="s">
        <v>825</v>
      </c>
      <c r="D119" s="45" t="s">
        <v>855</v>
      </c>
      <c r="E119" s="54" t="s">
        <v>856</v>
      </c>
      <c r="F119" s="27">
        <v>21704.888999999999</v>
      </c>
      <c r="G119" s="55">
        <v>-2</v>
      </c>
      <c r="H119" s="26">
        <v>292.92500000000001</v>
      </c>
      <c r="I119" s="29">
        <v>4578.2685410000004</v>
      </c>
      <c r="J119" s="26">
        <v>292.92500000000001</v>
      </c>
      <c r="K119" s="27">
        <v>1</v>
      </c>
      <c r="L119" s="27">
        <v>292.92500000000001</v>
      </c>
      <c r="M119" s="27">
        <v>4578.2685410000004</v>
      </c>
      <c r="N119" s="29">
        <v>4578.2685410000004</v>
      </c>
      <c r="O119" s="34">
        <f>K119/'Table S1b. Compartments'!C$2/6.022E+23*LN(2)</f>
        <v>2.5131547519355715E-8</v>
      </c>
      <c r="Q119" s="51" t="s">
        <v>390</v>
      </c>
      <c r="R119" s="36">
        <v>297760</v>
      </c>
      <c r="S119" s="36">
        <v>570</v>
      </c>
      <c r="T119" s="37" t="s">
        <v>358</v>
      </c>
      <c r="U119" s="45" t="s">
        <v>826</v>
      </c>
      <c r="V119" s="47" t="s">
        <v>857</v>
      </c>
    </row>
    <row r="120" spans="1:22" ht="14" customHeight="1" x14ac:dyDescent="0.2">
      <c r="A120" s="2" t="s">
        <v>858</v>
      </c>
      <c r="B120" s="2" t="s">
        <v>859</v>
      </c>
      <c r="C120" s="2" t="s">
        <v>825</v>
      </c>
      <c r="D120" s="45" t="s">
        <v>860</v>
      </c>
      <c r="E120" s="54" t="s">
        <v>861</v>
      </c>
      <c r="F120" s="27">
        <v>21095.623</v>
      </c>
      <c r="G120" s="55">
        <v>1</v>
      </c>
      <c r="H120" s="26">
        <v>2.5750000000000002</v>
      </c>
      <c r="J120" s="26">
        <v>80</v>
      </c>
      <c r="K120" s="27">
        <v>2</v>
      </c>
      <c r="L120" s="27">
        <v>80</v>
      </c>
      <c r="M120" s="27">
        <v>1022.2625430000001</v>
      </c>
      <c r="N120" s="29">
        <v>1022.2625430000001</v>
      </c>
      <c r="O120" s="34">
        <f>K120/'Table S1b. Compartments'!C$2/6.022E+23*LN(2)</f>
        <v>5.0263095038711429E-8</v>
      </c>
      <c r="Q120" s="51" t="s">
        <v>395</v>
      </c>
      <c r="R120" s="36">
        <v>796612</v>
      </c>
      <c r="S120" s="36">
        <v>570</v>
      </c>
      <c r="T120" s="37" t="s">
        <v>365</v>
      </c>
      <c r="U120" s="45" t="s">
        <v>826</v>
      </c>
      <c r="V120" s="47" t="s">
        <v>862</v>
      </c>
    </row>
    <row r="121" spans="1:22" ht="14" customHeight="1" x14ac:dyDescent="0.15">
      <c r="A121" s="2" t="s">
        <v>863</v>
      </c>
      <c r="B121" s="2" t="s">
        <v>864</v>
      </c>
      <c r="C121" s="2" t="s">
        <v>825</v>
      </c>
      <c r="D121" s="45" t="s">
        <v>865</v>
      </c>
      <c r="E121" s="54" t="s">
        <v>866</v>
      </c>
      <c r="F121" s="27">
        <v>16695.288</v>
      </c>
      <c r="G121" s="55">
        <v>-4</v>
      </c>
      <c r="H121" s="26">
        <v>16.25</v>
      </c>
      <c r="J121" s="26">
        <v>40</v>
      </c>
      <c r="K121" s="27">
        <v>1</v>
      </c>
      <c r="L121" s="27">
        <v>40</v>
      </c>
      <c r="M121" s="27">
        <v>1022.2625430000001</v>
      </c>
      <c r="N121" s="29">
        <v>1022.2625430000001</v>
      </c>
      <c r="O121" s="34">
        <f>K121/'Table S1b. Compartments'!C$2/6.022E+23*LN(2)</f>
        <v>2.5131547519355715E-8</v>
      </c>
      <c r="Q121" s="50" t="s">
        <v>400</v>
      </c>
      <c r="R121" s="36">
        <v>716977</v>
      </c>
      <c r="S121" s="36">
        <v>459</v>
      </c>
      <c r="T121" s="37" t="s">
        <v>365</v>
      </c>
      <c r="U121" s="45" t="s">
        <v>826</v>
      </c>
      <c r="V121" s="47" t="s">
        <v>867</v>
      </c>
    </row>
    <row r="122" spans="1:22" ht="14" customHeight="1" x14ac:dyDescent="0.2">
      <c r="A122" s="2" t="s">
        <v>868</v>
      </c>
      <c r="B122" s="2" t="s">
        <v>869</v>
      </c>
      <c r="C122" s="2" t="s">
        <v>825</v>
      </c>
      <c r="D122" s="45" t="s">
        <v>870</v>
      </c>
      <c r="E122" s="54" t="s">
        <v>871</v>
      </c>
      <c r="F122" s="27">
        <v>33890.196000000004</v>
      </c>
      <c r="G122" s="55">
        <v>2</v>
      </c>
      <c r="H122" s="26">
        <v>505.42500000000001</v>
      </c>
      <c r="J122" s="26">
        <v>505.42500000000001</v>
      </c>
      <c r="K122" s="27">
        <v>2</v>
      </c>
      <c r="L122" s="27">
        <v>505.42500000000001</v>
      </c>
      <c r="M122" s="27">
        <v>1022.2625430000001</v>
      </c>
      <c r="N122" s="29">
        <v>1022.2625430000001</v>
      </c>
      <c r="O122" s="34">
        <f>K122/'Table S1b. Compartments'!C$2/6.022E+23*LN(2)</f>
        <v>5.0263095038711429E-8</v>
      </c>
      <c r="Q122" s="51" t="s">
        <v>405</v>
      </c>
      <c r="R122" s="36">
        <v>797819</v>
      </c>
      <c r="S122" s="36">
        <v>939</v>
      </c>
      <c r="T122" s="37" t="s">
        <v>358</v>
      </c>
      <c r="U122" s="45" t="s">
        <v>826</v>
      </c>
      <c r="V122" s="47" t="s">
        <v>872</v>
      </c>
    </row>
    <row r="123" spans="1:22" ht="14" customHeight="1" x14ac:dyDescent="0.2">
      <c r="A123" s="2" t="s">
        <v>873</v>
      </c>
      <c r="B123" s="2" t="s">
        <v>874</v>
      </c>
      <c r="C123" s="2" t="s">
        <v>825</v>
      </c>
      <c r="D123" s="45" t="s">
        <v>875</v>
      </c>
      <c r="E123" s="54" t="s">
        <v>876</v>
      </c>
      <c r="F123" s="27">
        <v>90205.23</v>
      </c>
      <c r="G123" s="55">
        <v>1</v>
      </c>
      <c r="H123" s="26">
        <v>100.75</v>
      </c>
      <c r="J123" s="26">
        <v>100.75</v>
      </c>
      <c r="K123" s="27">
        <v>3</v>
      </c>
      <c r="L123" s="27">
        <v>100.75</v>
      </c>
      <c r="M123" s="27">
        <v>1022.2625430000001</v>
      </c>
      <c r="N123" s="29">
        <v>1022.2625430000001</v>
      </c>
      <c r="O123" s="34">
        <f>K123/'Table S1b. Compartments'!C$2/6.022E+23*LN(2)</f>
        <v>7.5394642558067134E-8</v>
      </c>
      <c r="Q123" s="51" t="s">
        <v>410</v>
      </c>
      <c r="R123" s="36">
        <v>390328</v>
      </c>
      <c r="S123" s="36">
        <v>2388</v>
      </c>
      <c r="T123" s="37" t="s">
        <v>358</v>
      </c>
      <c r="U123" s="45" t="s">
        <v>826</v>
      </c>
      <c r="V123" s="47" t="s">
        <v>877</v>
      </c>
    </row>
    <row r="124" spans="1:22" ht="14" customHeight="1" x14ac:dyDescent="0.15">
      <c r="A124" s="2" t="s">
        <v>878</v>
      </c>
      <c r="B124" s="2" t="s">
        <v>879</v>
      </c>
      <c r="C124" s="2" t="s">
        <v>825</v>
      </c>
      <c r="D124" s="45" t="s">
        <v>880</v>
      </c>
      <c r="E124" s="54" t="s">
        <v>881</v>
      </c>
      <c r="F124" s="27">
        <v>52872.940999999897</v>
      </c>
      <c r="G124" s="55">
        <v>-2</v>
      </c>
      <c r="H124" s="26">
        <v>666.95</v>
      </c>
      <c r="I124" s="29">
        <v>709.08625540000003</v>
      </c>
      <c r="J124" s="26">
        <v>666.95</v>
      </c>
      <c r="K124" s="27">
        <v>1</v>
      </c>
      <c r="L124" s="27">
        <v>666.95</v>
      </c>
      <c r="M124" s="27">
        <v>709.08625540000003</v>
      </c>
      <c r="N124" s="29">
        <v>709.08625540000003</v>
      </c>
      <c r="O124" s="34">
        <f>K124/'Table S1b. Compartments'!C$2/6.022E+23*LN(2)</f>
        <v>2.5131547519355715E-8</v>
      </c>
      <c r="Q124" s="50" t="s">
        <v>415</v>
      </c>
      <c r="R124" s="36">
        <v>471476</v>
      </c>
      <c r="S124" s="36">
        <v>1440</v>
      </c>
      <c r="T124" s="37" t="s">
        <v>365</v>
      </c>
      <c r="U124" s="45" t="s">
        <v>826</v>
      </c>
      <c r="V124" s="47" t="s">
        <v>882</v>
      </c>
    </row>
    <row r="125" spans="1:22" ht="14" customHeight="1" x14ac:dyDescent="0.15">
      <c r="A125" s="2" t="s">
        <v>1243</v>
      </c>
      <c r="B125" s="2" t="s">
        <v>1244</v>
      </c>
      <c r="C125" s="2" t="s">
        <v>825</v>
      </c>
      <c r="D125" s="45" t="s">
        <v>1245</v>
      </c>
      <c r="E125" s="54" t="s">
        <v>1246</v>
      </c>
      <c r="F125" s="27">
        <v>37149.735999999997</v>
      </c>
      <c r="G125" s="55">
        <v>5</v>
      </c>
      <c r="H125" s="26">
        <v>97.55</v>
      </c>
      <c r="I125" s="29">
        <v>709.96482679999997</v>
      </c>
      <c r="J125" s="26">
        <v>97.55</v>
      </c>
      <c r="K125" s="27">
        <v>97.55</v>
      </c>
      <c r="M125" s="27">
        <v>709.96482679999997</v>
      </c>
      <c r="O125" s="34">
        <f>K125/'Table S1b. Compartments'!C$2/6.022E+23*LN(2)</f>
        <v>2.4515824605131498E-6</v>
      </c>
      <c r="Q125" s="51" t="s">
        <v>795</v>
      </c>
      <c r="R125" s="36">
        <v>179871</v>
      </c>
      <c r="S125" s="36">
        <v>975</v>
      </c>
      <c r="T125" s="37" t="s">
        <v>358</v>
      </c>
      <c r="U125" s="45" t="s">
        <v>826</v>
      </c>
      <c r="V125" s="48" t="s">
        <v>1247</v>
      </c>
    </row>
    <row r="126" spans="1:22" ht="14" customHeight="1" x14ac:dyDescent="0.15">
      <c r="A126" s="2" t="s">
        <v>883</v>
      </c>
      <c r="B126" s="1" t="s">
        <v>884</v>
      </c>
      <c r="C126" s="2" t="s">
        <v>825</v>
      </c>
      <c r="D126" s="45" t="s">
        <v>885</v>
      </c>
      <c r="E126" s="54" t="s">
        <v>886</v>
      </c>
      <c r="F126" s="27">
        <v>98630.830999999904</v>
      </c>
      <c r="G126" s="55">
        <v>19</v>
      </c>
      <c r="H126" s="26">
        <v>82.5</v>
      </c>
      <c r="I126" s="29">
        <v>2160.8519120000001</v>
      </c>
      <c r="J126" s="26">
        <v>82.5</v>
      </c>
      <c r="K126" s="27">
        <v>49.375</v>
      </c>
      <c r="L126" s="27">
        <v>33.125</v>
      </c>
      <c r="M126" s="27">
        <v>2160.8519120000001</v>
      </c>
      <c r="N126" s="29">
        <v>1518.9032416749999</v>
      </c>
      <c r="O126" s="34">
        <f>K126/'Table S1b. Compartments'!C$2/6.022E+23*LN(2)</f>
        <v>1.2408701587681884E-6</v>
      </c>
      <c r="Q126" s="50" t="s">
        <v>420</v>
      </c>
      <c r="R126" s="36">
        <v>269438</v>
      </c>
      <c r="S126" s="36">
        <v>2556</v>
      </c>
      <c r="T126" s="37" t="s">
        <v>358</v>
      </c>
      <c r="U126" s="45" t="s">
        <v>826</v>
      </c>
      <c r="V126" s="47" t="s">
        <v>887</v>
      </c>
    </row>
    <row r="127" spans="1:22" ht="14" customHeight="1" x14ac:dyDescent="0.15">
      <c r="A127" s="2" t="s">
        <v>888</v>
      </c>
      <c r="B127" s="1" t="s">
        <v>889</v>
      </c>
      <c r="C127" s="2" t="s">
        <v>825</v>
      </c>
      <c r="D127" s="45" t="s">
        <v>890</v>
      </c>
      <c r="E127" s="54" t="s">
        <v>891</v>
      </c>
      <c r="F127" s="27">
        <v>47423.411999999997</v>
      </c>
      <c r="G127" s="55">
        <v>16</v>
      </c>
      <c r="H127" s="26">
        <v>42.15</v>
      </c>
      <c r="I127" s="29">
        <v>1767.956277</v>
      </c>
      <c r="J127" s="26">
        <v>42.15</v>
      </c>
      <c r="K127" s="27">
        <v>9.0250000000000004</v>
      </c>
      <c r="L127" s="27">
        <v>33.125</v>
      </c>
      <c r="M127" s="27">
        <v>1767.956277</v>
      </c>
      <c r="N127" s="29">
        <v>1518.9032416749999</v>
      </c>
      <c r="O127" s="34">
        <f>K127/'Table S1b. Compartments'!C$2/6.022E+23*LN(2)</f>
        <v>2.268122163621853E-7</v>
      </c>
      <c r="Q127" s="50" t="s">
        <v>425</v>
      </c>
      <c r="R127" s="36">
        <v>268204</v>
      </c>
      <c r="S127" s="36">
        <v>1272</v>
      </c>
      <c r="T127" s="37" t="s">
        <v>358</v>
      </c>
      <c r="U127" s="45" t="s">
        <v>826</v>
      </c>
      <c r="V127" s="47" t="s">
        <v>892</v>
      </c>
    </row>
    <row r="128" spans="1:22" ht="14" customHeight="1" x14ac:dyDescent="0.15">
      <c r="A128" s="2" t="s">
        <v>893</v>
      </c>
      <c r="B128" s="1" t="s">
        <v>894</v>
      </c>
      <c r="C128" s="2" t="s">
        <v>825</v>
      </c>
      <c r="D128" s="45" t="s">
        <v>895</v>
      </c>
      <c r="E128" s="54" t="s">
        <v>896</v>
      </c>
      <c r="F128" s="27">
        <v>41243.936999999998</v>
      </c>
      <c r="G128" s="55">
        <v>10</v>
      </c>
      <c r="H128" s="26">
        <v>60.375</v>
      </c>
      <c r="I128" s="29">
        <v>957.83769770000004</v>
      </c>
      <c r="J128" s="26">
        <v>60.375</v>
      </c>
      <c r="K128" s="27">
        <v>27.25</v>
      </c>
      <c r="L128" s="27">
        <v>33.125</v>
      </c>
      <c r="M128" s="27">
        <v>957.83769770000004</v>
      </c>
      <c r="N128" s="29">
        <v>1518.9032416749999</v>
      </c>
      <c r="O128" s="34">
        <f>K128/'Table S1b. Compartments'!C$2/6.022E+23*LN(2)</f>
        <v>6.8483466990244316E-7</v>
      </c>
      <c r="Q128" s="50" t="s">
        <v>430</v>
      </c>
      <c r="R128" s="36">
        <v>267072</v>
      </c>
      <c r="S128" s="36">
        <v>1131</v>
      </c>
      <c r="T128" s="37" t="s">
        <v>358</v>
      </c>
      <c r="U128" s="45" t="s">
        <v>826</v>
      </c>
      <c r="V128" s="47" t="s">
        <v>897</v>
      </c>
    </row>
    <row r="129" spans="1:22" ht="14" customHeight="1" x14ac:dyDescent="0.15">
      <c r="A129" s="2" t="s">
        <v>898</v>
      </c>
      <c r="B129" s="1" t="s">
        <v>899</v>
      </c>
      <c r="C129" s="2" t="s">
        <v>825</v>
      </c>
      <c r="D129" s="45" t="s">
        <v>900</v>
      </c>
      <c r="E129" s="54" t="s">
        <v>901</v>
      </c>
      <c r="F129" s="27">
        <v>45240.601999999999</v>
      </c>
      <c r="G129" s="55">
        <v>16</v>
      </c>
      <c r="H129" s="26">
        <v>33.125</v>
      </c>
      <c r="I129" s="29">
        <v>1188.9670799999999</v>
      </c>
      <c r="J129" s="26">
        <v>33.125</v>
      </c>
      <c r="K129" s="27">
        <v>0.5</v>
      </c>
      <c r="L129" s="27">
        <v>33.125</v>
      </c>
      <c r="M129" s="27">
        <v>1188.9670799999999</v>
      </c>
      <c r="N129" s="29">
        <v>1518.9032416749999</v>
      </c>
      <c r="O129" s="34">
        <f>K129/'Table S1b. Compartments'!C$2/6.022E+23*LN(2)</f>
        <v>1.2565773759677857E-8</v>
      </c>
      <c r="Q129" s="50" t="s">
        <v>435</v>
      </c>
      <c r="R129" s="36">
        <v>265865</v>
      </c>
      <c r="S129" s="36">
        <v>1215</v>
      </c>
      <c r="T129" s="37" t="s">
        <v>358</v>
      </c>
      <c r="U129" s="45" t="s">
        <v>826</v>
      </c>
      <c r="V129" s="47" t="s">
        <v>902</v>
      </c>
    </row>
    <row r="130" spans="1:22" ht="14" customHeight="1" x14ac:dyDescent="0.15">
      <c r="A130" s="2" t="s">
        <v>903</v>
      </c>
      <c r="B130" s="2" t="s">
        <v>904</v>
      </c>
      <c r="C130" s="2" t="s">
        <v>825</v>
      </c>
      <c r="D130" s="45" t="s">
        <v>905</v>
      </c>
      <c r="E130" s="54" t="s">
        <v>906</v>
      </c>
      <c r="F130" s="27">
        <v>35989.4189999999</v>
      </c>
      <c r="G130" s="55">
        <v>0</v>
      </c>
      <c r="H130" s="26">
        <v>153.30000000000001</v>
      </c>
      <c r="J130" s="26">
        <v>153.30000000000001</v>
      </c>
      <c r="K130" s="27">
        <v>2</v>
      </c>
      <c r="L130" s="27">
        <v>153.30000000000001</v>
      </c>
      <c r="M130" s="27">
        <v>1022.2625430000001</v>
      </c>
      <c r="N130" s="29">
        <v>1022.2625430000001</v>
      </c>
      <c r="O130" s="34">
        <f>K130/'Table S1b. Compartments'!C$2/6.022E+23*LN(2)</f>
        <v>5.0263095038711429E-8</v>
      </c>
      <c r="Q130" s="50" t="s">
        <v>440</v>
      </c>
      <c r="R130" s="36">
        <v>355685</v>
      </c>
      <c r="S130" s="36">
        <v>987</v>
      </c>
      <c r="T130" s="37" t="s">
        <v>358</v>
      </c>
      <c r="U130" s="45" t="s">
        <v>826</v>
      </c>
      <c r="V130" s="47" t="s">
        <v>907</v>
      </c>
    </row>
    <row r="131" spans="1:22" ht="14" customHeight="1" x14ac:dyDescent="0.15">
      <c r="A131" s="2" t="s">
        <v>908</v>
      </c>
      <c r="B131" s="2" t="s">
        <v>909</v>
      </c>
      <c r="C131" s="2" t="s">
        <v>825</v>
      </c>
      <c r="D131" s="45" t="s">
        <v>910</v>
      </c>
      <c r="E131" s="54" t="s">
        <v>911</v>
      </c>
      <c r="F131" s="27">
        <v>48841.281999999999</v>
      </c>
      <c r="G131" s="55">
        <v>7</v>
      </c>
      <c r="H131" s="26">
        <v>226.17500000000001</v>
      </c>
      <c r="I131" s="29">
        <v>1561.60727</v>
      </c>
      <c r="J131" s="26">
        <v>226.17500000000001</v>
      </c>
      <c r="K131" s="27">
        <v>1</v>
      </c>
      <c r="L131" s="27">
        <v>226.17500000000001</v>
      </c>
      <c r="M131" s="27">
        <v>1561.60727</v>
      </c>
      <c r="N131" s="29">
        <v>1561.60727</v>
      </c>
      <c r="O131" s="34">
        <f>K131/'Table S1b. Compartments'!C$2/6.022E+23*LN(2)</f>
        <v>2.5131547519355715E-8</v>
      </c>
      <c r="Q131" s="50" t="s">
        <v>445</v>
      </c>
      <c r="R131" s="36">
        <v>301113</v>
      </c>
      <c r="S131" s="36">
        <v>1293</v>
      </c>
      <c r="T131" s="37" t="s">
        <v>358</v>
      </c>
      <c r="U131" s="45" t="s">
        <v>826</v>
      </c>
      <c r="V131" s="47" t="s">
        <v>912</v>
      </c>
    </row>
    <row r="132" spans="1:22" ht="14" customHeight="1" x14ac:dyDescent="0.15">
      <c r="A132" s="2" t="s">
        <v>913</v>
      </c>
      <c r="B132" s="2" t="s">
        <v>914</v>
      </c>
      <c r="C132" s="2" t="s">
        <v>825</v>
      </c>
      <c r="D132" s="45" t="s">
        <v>915</v>
      </c>
      <c r="E132" s="54" t="s">
        <v>916</v>
      </c>
      <c r="F132" s="27">
        <v>44212.116999999998</v>
      </c>
      <c r="G132" s="55">
        <v>0</v>
      </c>
      <c r="H132" s="26">
        <v>480.4</v>
      </c>
      <c r="I132" s="29">
        <v>702.07493690000001</v>
      </c>
      <c r="J132" s="26">
        <v>480.4</v>
      </c>
      <c r="K132" s="27">
        <v>480.4</v>
      </c>
      <c r="M132" s="27">
        <v>702.07493690000001</v>
      </c>
      <c r="O132" s="34">
        <f>K132/'Table S1b. Compartments'!C$2/6.022E+23*LN(2)</f>
        <v>1.2073195428298484E-5</v>
      </c>
      <c r="Q132" s="50" t="s">
        <v>450</v>
      </c>
      <c r="R132" s="36">
        <v>516605</v>
      </c>
      <c r="S132" s="36">
        <v>1230</v>
      </c>
      <c r="T132" s="37" t="s">
        <v>365</v>
      </c>
      <c r="U132" s="45" t="s">
        <v>826</v>
      </c>
      <c r="V132" s="47" t="s">
        <v>917</v>
      </c>
    </row>
    <row r="133" spans="1:22" ht="14" customHeight="1" x14ac:dyDescent="0.15">
      <c r="A133" s="2" t="s">
        <v>918</v>
      </c>
      <c r="B133" s="2" t="s">
        <v>919</v>
      </c>
      <c r="C133" s="2" t="s">
        <v>825</v>
      </c>
      <c r="D133" s="45" t="s">
        <v>920</v>
      </c>
      <c r="E133" s="54" t="s">
        <v>921</v>
      </c>
      <c r="F133" s="27">
        <v>56365.515999999901</v>
      </c>
      <c r="G133" s="55">
        <v>-10</v>
      </c>
      <c r="H133" s="26">
        <v>38.4</v>
      </c>
      <c r="I133" s="29">
        <v>695.64185469999995</v>
      </c>
      <c r="J133" s="26">
        <v>40</v>
      </c>
      <c r="K133" s="27">
        <v>1</v>
      </c>
      <c r="L133" s="27">
        <v>40</v>
      </c>
      <c r="M133" s="27">
        <v>695.64185469999995</v>
      </c>
      <c r="N133" s="29">
        <v>695.64185469999995</v>
      </c>
      <c r="O133" s="34">
        <f>K133/'Table S1b. Compartments'!C$2/6.022E+23*LN(2)</f>
        <v>2.5131547519355715E-8</v>
      </c>
      <c r="Q133" s="50" t="s">
        <v>455</v>
      </c>
      <c r="R133" s="36">
        <v>754263</v>
      </c>
      <c r="S133" s="36">
        <v>1527</v>
      </c>
      <c r="T133" s="37" t="s">
        <v>365</v>
      </c>
      <c r="U133" s="45" t="s">
        <v>826</v>
      </c>
      <c r="V133" s="47" t="s">
        <v>922</v>
      </c>
    </row>
    <row r="134" spans="1:22" ht="14" customHeight="1" x14ac:dyDescent="0.15">
      <c r="A134" s="2" t="s">
        <v>923</v>
      </c>
      <c r="B134" s="1" t="s">
        <v>924</v>
      </c>
      <c r="C134" s="2" t="s">
        <v>825</v>
      </c>
      <c r="D134" s="45" t="s">
        <v>925</v>
      </c>
      <c r="E134" s="54" t="s">
        <v>926</v>
      </c>
      <c r="F134" s="27">
        <v>38082.271999999997</v>
      </c>
      <c r="G134" s="55">
        <v>18</v>
      </c>
      <c r="H134" s="26">
        <v>31.7</v>
      </c>
      <c r="J134" s="26">
        <v>40</v>
      </c>
      <c r="K134" s="27">
        <v>1</v>
      </c>
      <c r="L134" s="27">
        <v>40</v>
      </c>
      <c r="M134" s="27">
        <v>1022.2625430000001</v>
      </c>
      <c r="N134" s="29">
        <v>1022.2625430000001</v>
      </c>
      <c r="O134" s="34">
        <f>K134/'Table S1b. Compartments'!C$2/6.022E+23*LN(2)</f>
        <v>2.5131547519355715E-8</v>
      </c>
      <c r="Q134" s="50" t="s">
        <v>460</v>
      </c>
      <c r="R134" s="36">
        <v>728749</v>
      </c>
      <c r="S134" s="36">
        <v>990</v>
      </c>
      <c r="T134" s="37" t="s">
        <v>365</v>
      </c>
      <c r="U134" s="45" t="s">
        <v>826</v>
      </c>
      <c r="V134" s="47" t="s">
        <v>927</v>
      </c>
    </row>
    <row r="135" spans="1:22" ht="14" customHeight="1" x14ac:dyDescent="0.15">
      <c r="A135" s="2" t="s">
        <v>928</v>
      </c>
      <c r="B135" s="1" t="s">
        <v>929</v>
      </c>
      <c r="C135" s="2" t="s">
        <v>825</v>
      </c>
      <c r="D135" s="45" t="s">
        <v>930</v>
      </c>
      <c r="E135" s="54" t="s">
        <v>931</v>
      </c>
      <c r="F135" s="27">
        <v>40954.81</v>
      </c>
      <c r="G135" s="55">
        <v>10</v>
      </c>
      <c r="H135" s="26">
        <v>63.774999999999999</v>
      </c>
      <c r="J135" s="26">
        <v>63.774999999999999</v>
      </c>
      <c r="K135" s="27">
        <v>43.774999999999999</v>
      </c>
      <c r="L135" s="27">
        <v>20</v>
      </c>
      <c r="M135" s="27">
        <v>1022.2625430000001</v>
      </c>
      <c r="N135" s="29">
        <v>1022.2625430000001</v>
      </c>
      <c r="O135" s="34">
        <f>K135/'Table S1b. Compartments'!C$2/6.022E+23*LN(2)</f>
        <v>1.1001334926597963E-6</v>
      </c>
      <c r="Q135" s="50" t="s">
        <v>465</v>
      </c>
      <c r="R135" s="36">
        <v>731678</v>
      </c>
      <c r="S135" s="36">
        <v>1119</v>
      </c>
      <c r="T135" s="37" t="s">
        <v>365</v>
      </c>
      <c r="U135" s="45" t="s">
        <v>826</v>
      </c>
      <c r="V135" s="47" t="s">
        <v>932</v>
      </c>
    </row>
    <row r="136" spans="1:22" ht="14" customHeight="1" x14ac:dyDescent="0.15">
      <c r="A136" s="2" t="s">
        <v>933</v>
      </c>
      <c r="B136" s="1" t="s">
        <v>934</v>
      </c>
      <c r="C136" s="2" t="s">
        <v>825</v>
      </c>
      <c r="D136" s="45" t="s">
        <v>935</v>
      </c>
      <c r="E136" s="54" t="s">
        <v>936</v>
      </c>
      <c r="F136" s="27">
        <v>72746.243000000002</v>
      </c>
      <c r="G136" s="55">
        <v>30</v>
      </c>
      <c r="H136" s="26">
        <v>3.7749999999999999</v>
      </c>
      <c r="J136" s="26">
        <v>40</v>
      </c>
      <c r="K136" s="27">
        <v>1</v>
      </c>
      <c r="L136" s="27">
        <v>40</v>
      </c>
      <c r="M136" s="27">
        <v>1022.2625430000001</v>
      </c>
      <c r="N136" s="29">
        <v>1022.2625430000001</v>
      </c>
      <c r="O136" s="34">
        <f>K136/'Table S1b. Compartments'!C$2/6.022E+23*LN(2)</f>
        <v>2.5131547519355715E-8</v>
      </c>
      <c r="Q136" s="50" t="s">
        <v>470</v>
      </c>
      <c r="R136" s="36">
        <v>729723</v>
      </c>
      <c r="S136" s="36">
        <v>1956</v>
      </c>
      <c r="T136" s="37" t="s">
        <v>365</v>
      </c>
      <c r="U136" s="45" t="s">
        <v>826</v>
      </c>
      <c r="V136" s="47" t="s">
        <v>937</v>
      </c>
    </row>
    <row r="137" spans="1:22" ht="14" customHeight="1" x14ac:dyDescent="0.15">
      <c r="A137" s="2" t="s">
        <v>938</v>
      </c>
      <c r="B137" s="2" t="s">
        <v>939</v>
      </c>
      <c r="C137" s="2" t="s">
        <v>825</v>
      </c>
      <c r="D137" s="45" t="s">
        <v>940</v>
      </c>
      <c r="E137" s="54" t="s">
        <v>941</v>
      </c>
      <c r="F137" s="27">
        <v>21364.729999999901</v>
      </c>
      <c r="G137" s="55">
        <v>-4</v>
      </c>
      <c r="H137" s="26">
        <v>99.974999999999994</v>
      </c>
      <c r="I137" s="29">
        <v>1575.1916759999999</v>
      </c>
      <c r="J137" s="26">
        <v>120</v>
      </c>
      <c r="K137" s="27">
        <v>3</v>
      </c>
      <c r="L137" s="27">
        <v>120</v>
      </c>
      <c r="M137" s="27">
        <v>1575.1916759999999</v>
      </c>
      <c r="N137" s="29">
        <v>1575.1916759999999</v>
      </c>
      <c r="O137" s="34">
        <f>K137/'Table S1b. Compartments'!C$2/6.022E+23*LN(2)</f>
        <v>7.5394642558067134E-8</v>
      </c>
      <c r="Q137" s="50" t="s">
        <v>475</v>
      </c>
      <c r="R137" s="36">
        <v>649839</v>
      </c>
      <c r="S137" s="36">
        <v>555</v>
      </c>
      <c r="T137" s="37" t="s">
        <v>358</v>
      </c>
      <c r="U137" s="45" t="s">
        <v>826</v>
      </c>
      <c r="V137" s="47" t="s">
        <v>942</v>
      </c>
    </row>
    <row r="138" spans="1:22" ht="14" customHeight="1" x14ac:dyDescent="0.15">
      <c r="A138" s="2" t="s">
        <v>943</v>
      </c>
      <c r="B138" s="2" t="s">
        <v>944</v>
      </c>
      <c r="C138" s="2" t="s">
        <v>825</v>
      </c>
      <c r="D138" s="45" t="s">
        <v>945</v>
      </c>
      <c r="E138" s="54" t="s">
        <v>946</v>
      </c>
      <c r="F138" s="27">
        <v>43747.190999999999</v>
      </c>
      <c r="G138" s="55">
        <v>18</v>
      </c>
      <c r="H138" s="26">
        <v>102.27500000000001</v>
      </c>
      <c r="I138" s="29">
        <v>862.68416979999995</v>
      </c>
      <c r="J138" s="26">
        <v>120</v>
      </c>
      <c r="K138" s="27">
        <v>3</v>
      </c>
      <c r="L138" s="27">
        <v>120</v>
      </c>
      <c r="M138" s="27">
        <v>862.68416979999995</v>
      </c>
      <c r="N138" s="29">
        <v>862.68416979999995</v>
      </c>
      <c r="O138" s="34">
        <f>K138/'Table S1b. Compartments'!C$2/6.022E+23*LN(2)</f>
        <v>7.5394642558067134E-8</v>
      </c>
      <c r="Q138" s="50" t="s">
        <v>480</v>
      </c>
      <c r="R138" s="36">
        <v>86925</v>
      </c>
      <c r="S138" s="36">
        <v>1167</v>
      </c>
      <c r="T138" s="37" t="s">
        <v>365</v>
      </c>
      <c r="U138" s="45" t="s">
        <v>826</v>
      </c>
      <c r="V138" s="47" t="s">
        <v>947</v>
      </c>
    </row>
    <row r="139" spans="1:22" ht="14" customHeight="1" x14ac:dyDescent="0.15">
      <c r="A139" s="2" t="s">
        <v>948</v>
      </c>
      <c r="B139" s="2" t="s">
        <v>949</v>
      </c>
      <c r="C139" s="2" t="s">
        <v>825</v>
      </c>
      <c r="D139" s="45" t="s">
        <v>950</v>
      </c>
      <c r="E139" s="54" t="s">
        <v>951</v>
      </c>
      <c r="F139" s="27">
        <v>101641.693999999</v>
      </c>
      <c r="G139" s="55">
        <v>22</v>
      </c>
      <c r="H139" s="26">
        <v>633.4</v>
      </c>
      <c r="J139" s="26">
        <v>633.4</v>
      </c>
      <c r="K139" s="27">
        <v>1</v>
      </c>
      <c r="L139" s="27">
        <v>633.4</v>
      </c>
      <c r="M139" s="27">
        <v>1022.2625430000001</v>
      </c>
      <c r="N139" s="29">
        <v>1022.2625430000001</v>
      </c>
      <c r="O139" s="34">
        <f>K139/'Table S1b. Compartments'!C$2/6.022E+23*LN(2)</f>
        <v>2.5131547519355715E-8</v>
      </c>
      <c r="Q139" s="50" t="s">
        <v>485</v>
      </c>
      <c r="R139" s="36">
        <v>250326</v>
      </c>
      <c r="S139" s="36">
        <v>2823</v>
      </c>
      <c r="T139" s="37" t="s">
        <v>358</v>
      </c>
      <c r="U139" s="45" t="s">
        <v>826</v>
      </c>
      <c r="V139" s="47" t="s">
        <v>952</v>
      </c>
    </row>
    <row r="140" spans="1:22" ht="14" customHeight="1" x14ac:dyDescent="0.15">
      <c r="A140" s="2" t="s">
        <v>953</v>
      </c>
      <c r="B140" s="2" t="s">
        <v>954</v>
      </c>
      <c r="C140" s="2" t="s">
        <v>825</v>
      </c>
      <c r="D140" s="45" t="s">
        <v>955</v>
      </c>
      <c r="E140" s="54" t="s">
        <v>956</v>
      </c>
      <c r="F140" s="27">
        <v>57280.261999999901</v>
      </c>
      <c r="G140" s="55">
        <v>12</v>
      </c>
      <c r="H140" s="26">
        <v>424.35</v>
      </c>
      <c r="I140" s="29">
        <v>702.17062080000005</v>
      </c>
      <c r="J140" s="26">
        <v>424.35</v>
      </c>
      <c r="K140" s="27">
        <v>2</v>
      </c>
      <c r="L140" s="27">
        <v>424.35</v>
      </c>
      <c r="M140" s="27">
        <v>702.17062080000005</v>
      </c>
      <c r="N140" s="29">
        <v>702.17062080000005</v>
      </c>
      <c r="O140" s="34">
        <f>K140/'Table S1b. Compartments'!C$2/6.022E+23*LN(2)</f>
        <v>5.0263095038711429E-8</v>
      </c>
      <c r="Q140" s="50" t="s">
        <v>490</v>
      </c>
      <c r="R140" s="36">
        <v>356677</v>
      </c>
      <c r="S140" s="36">
        <v>1527</v>
      </c>
      <c r="T140" s="37" t="s">
        <v>358</v>
      </c>
      <c r="U140" s="45" t="s">
        <v>826</v>
      </c>
      <c r="V140" s="47" t="s">
        <v>957</v>
      </c>
    </row>
    <row r="141" spans="1:22" ht="14" customHeight="1" x14ac:dyDescent="0.15">
      <c r="A141" s="2" t="s">
        <v>958</v>
      </c>
      <c r="B141" s="2" t="s">
        <v>959</v>
      </c>
      <c r="C141" s="2" t="s">
        <v>825</v>
      </c>
      <c r="D141" s="45" t="s">
        <v>960</v>
      </c>
      <c r="E141" s="54" t="s">
        <v>961</v>
      </c>
      <c r="F141" s="27">
        <v>26367.750999999898</v>
      </c>
      <c r="G141" s="55">
        <v>7</v>
      </c>
      <c r="H141" s="26">
        <v>1.4750000000000001</v>
      </c>
      <c r="J141" s="26">
        <v>120</v>
      </c>
      <c r="K141" s="27">
        <v>3</v>
      </c>
      <c r="L141" s="27">
        <v>120</v>
      </c>
      <c r="M141" s="27">
        <v>1022.2625430000001</v>
      </c>
      <c r="N141" s="29">
        <v>1022.2625430000001</v>
      </c>
      <c r="O141" s="34">
        <f>K141/'Table S1b. Compartments'!C$2/6.022E+23*LN(2)</f>
        <v>7.5394642558067134E-8</v>
      </c>
      <c r="Q141" s="50" t="s">
        <v>495</v>
      </c>
      <c r="R141" s="36">
        <v>758747</v>
      </c>
      <c r="S141" s="36">
        <v>729</v>
      </c>
      <c r="T141" s="37" t="s">
        <v>358</v>
      </c>
      <c r="U141" s="45" t="s">
        <v>826</v>
      </c>
      <c r="V141" s="47" t="s">
        <v>962</v>
      </c>
    </row>
    <row r="142" spans="1:22" ht="14" customHeight="1" x14ac:dyDescent="0.2">
      <c r="A142" s="2" t="s">
        <v>1103</v>
      </c>
      <c r="B142" s="2" t="s">
        <v>1104</v>
      </c>
      <c r="C142" s="2" t="s">
        <v>825</v>
      </c>
      <c r="D142" s="45" t="s">
        <v>1105</v>
      </c>
      <c r="E142" s="54" t="s">
        <v>1106</v>
      </c>
      <c r="F142" s="27">
        <v>17627.825999999899</v>
      </c>
      <c r="G142" s="55">
        <v>10</v>
      </c>
      <c r="H142" s="26">
        <v>30.9</v>
      </c>
      <c r="J142" s="26">
        <v>153.9</v>
      </c>
      <c r="K142" s="27">
        <v>17.5</v>
      </c>
      <c r="L142" s="27">
        <v>136.4</v>
      </c>
      <c r="M142" s="27">
        <v>1022.2625430000001</v>
      </c>
      <c r="N142" s="29">
        <v>1891.4975377887399</v>
      </c>
      <c r="O142" s="34">
        <f>K142/'Table S1b. Compartments'!C$2/6.022E+23*LN(2)</f>
        <v>4.3980208158872499E-7</v>
      </c>
      <c r="Q142" s="51" t="s">
        <v>655</v>
      </c>
      <c r="R142" s="36">
        <v>659782</v>
      </c>
      <c r="S142" s="36">
        <v>486</v>
      </c>
      <c r="T142" s="37" t="s">
        <v>358</v>
      </c>
      <c r="U142" s="45" t="s">
        <v>826</v>
      </c>
      <c r="V142" s="47" t="s">
        <v>1107</v>
      </c>
    </row>
    <row r="143" spans="1:22" ht="14" customHeight="1" x14ac:dyDescent="0.2">
      <c r="A143" s="2" t="s">
        <v>1108</v>
      </c>
      <c r="B143" s="2" t="s">
        <v>1109</v>
      </c>
      <c r="C143" s="2" t="s">
        <v>825</v>
      </c>
      <c r="D143" s="45" t="s">
        <v>1110</v>
      </c>
      <c r="E143" s="54" t="s">
        <v>1111</v>
      </c>
      <c r="F143" s="27">
        <v>14791.726000000001</v>
      </c>
      <c r="G143" s="55">
        <v>10</v>
      </c>
      <c r="H143" s="26">
        <v>21.9</v>
      </c>
      <c r="I143" s="29">
        <v>1057.0666859999999</v>
      </c>
      <c r="J143" s="26">
        <v>153.9</v>
      </c>
      <c r="K143" s="27">
        <v>17.5</v>
      </c>
      <c r="L143" s="27">
        <v>136.4</v>
      </c>
      <c r="M143" s="27">
        <v>1057.0666859999999</v>
      </c>
      <c r="N143" s="29">
        <v>1891.4975377887399</v>
      </c>
      <c r="O143" s="34">
        <f>K143/'Table S1b. Compartments'!C$2/6.022E+23*LN(2)</f>
        <v>4.3980208158872499E-7</v>
      </c>
      <c r="Q143" s="51" t="s">
        <v>660</v>
      </c>
      <c r="R143" s="36">
        <v>272049</v>
      </c>
      <c r="S143" s="36">
        <v>414</v>
      </c>
      <c r="T143" s="37" t="s">
        <v>358</v>
      </c>
      <c r="U143" s="45" t="s">
        <v>826</v>
      </c>
      <c r="V143" s="47" t="s">
        <v>1112</v>
      </c>
    </row>
    <row r="144" spans="1:22" ht="14" customHeight="1" x14ac:dyDescent="0.2">
      <c r="A144" s="2" t="s">
        <v>1113</v>
      </c>
      <c r="B144" s="2" t="s">
        <v>1114</v>
      </c>
      <c r="C144" s="2" t="s">
        <v>825</v>
      </c>
      <c r="D144" s="45" t="s">
        <v>1115</v>
      </c>
      <c r="E144" s="54" t="s">
        <v>1116</v>
      </c>
      <c r="F144" s="27">
        <v>16803.573</v>
      </c>
      <c r="G144" s="55">
        <v>12</v>
      </c>
      <c r="H144" s="26">
        <v>0</v>
      </c>
      <c r="J144" s="26">
        <v>153.9</v>
      </c>
      <c r="K144" s="27">
        <v>17.5</v>
      </c>
      <c r="L144" s="27">
        <v>136.4</v>
      </c>
      <c r="M144" s="27">
        <v>1022.2625430000001</v>
      </c>
      <c r="N144" s="29">
        <v>1891.4975377887399</v>
      </c>
      <c r="O144" s="34">
        <f>K144/'Table S1b. Compartments'!C$2/6.022E+23*LN(2)</f>
        <v>4.3980208158872499E-7</v>
      </c>
      <c r="Q144" s="51" t="s">
        <v>665</v>
      </c>
      <c r="R144" s="36">
        <v>739828</v>
      </c>
      <c r="S144" s="36">
        <v>441</v>
      </c>
      <c r="T144" s="37" t="s">
        <v>365</v>
      </c>
      <c r="U144" s="45" t="s">
        <v>826</v>
      </c>
      <c r="V144" s="47" t="s">
        <v>1117</v>
      </c>
    </row>
    <row r="145" spans="1:22" ht="14" customHeight="1" x14ac:dyDescent="0.2">
      <c r="A145" s="2" t="s">
        <v>1118</v>
      </c>
      <c r="B145" s="2" t="s">
        <v>1119</v>
      </c>
      <c r="C145" s="2" t="s">
        <v>825</v>
      </c>
      <c r="D145" s="45" t="s">
        <v>1120</v>
      </c>
      <c r="E145" s="54" t="s">
        <v>1121</v>
      </c>
      <c r="F145" s="27">
        <v>13467.016</v>
      </c>
      <c r="G145" s="55">
        <v>13</v>
      </c>
      <c r="H145" s="26">
        <v>42.65</v>
      </c>
      <c r="I145" s="29">
        <v>864.85699950000003</v>
      </c>
      <c r="J145" s="26">
        <v>153.9</v>
      </c>
      <c r="K145" s="27">
        <v>17.5</v>
      </c>
      <c r="L145" s="27">
        <v>136.4</v>
      </c>
      <c r="M145" s="27">
        <v>864.85699950000003</v>
      </c>
      <c r="N145" s="29">
        <v>1891.4975377887399</v>
      </c>
      <c r="O145" s="34">
        <f>K145/'Table S1b. Compartments'!C$2/6.022E+23*LN(2)</f>
        <v>4.3980208158872499E-7</v>
      </c>
      <c r="Q145" s="51" t="s">
        <v>670</v>
      </c>
      <c r="R145" s="36">
        <v>223632</v>
      </c>
      <c r="S145" s="36">
        <v>369</v>
      </c>
      <c r="T145" s="37" t="s">
        <v>358</v>
      </c>
      <c r="U145" s="45" t="s">
        <v>826</v>
      </c>
      <c r="V145" s="47" t="s">
        <v>1122</v>
      </c>
    </row>
    <row r="146" spans="1:22" ht="14" customHeight="1" x14ac:dyDescent="0.2">
      <c r="A146" s="2" t="s">
        <v>1123</v>
      </c>
      <c r="B146" s="2" t="s">
        <v>1124</v>
      </c>
      <c r="C146" s="2" t="s">
        <v>825</v>
      </c>
      <c r="D146" s="45" t="s">
        <v>1125</v>
      </c>
      <c r="E146" s="54" t="s">
        <v>1126</v>
      </c>
      <c r="F146" s="27">
        <v>16754.981</v>
      </c>
      <c r="G146" s="55">
        <v>25</v>
      </c>
      <c r="H146" s="26">
        <v>0</v>
      </c>
      <c r="J146" s="26">
        <v>153.9</v>
      </c>
      <c r="K146" s="27">
        <v>17.5</v>
      </c>
      <c r="L146" s="27">
        <v>136.4</v>
      </c>
      <c r="M146" s="27">
        <v>1022.2625430000001</v>
      </c>
      <c r="N146" s="29">
        <v>1891.4975377887399</v>
      </c>
      <c r="O146" s="34">
        <f>K146/'Table S1b. Compartments'!C$2/6.022E+23*LN(2)</f>
        <v>4.3980208158872499E-7</v>
      </c>
      <c r="Q146" s="51" t="s">
        <v>675</v>
      </c>
      <c r="R146" s="36">
        <v>227068</v>
      </c>
      <c r="S146" s="36">
        <v>456</v>
      </c>
      <c r="T146" s="37" t="s">
        <v>358</v>
      </c>
      <c r="U146" s="45" t="s">
        <v>826</v>
      </c>
      <c r="V146" s="47" t="s">
        <v>1127</v>
      </c>
    </row>
    <row r="147" spans="1:22" ht="14" customHeight="1" x14ac:dyDescent="0.2">
      <c r="A147" s="2" t="s">
        <v>1128</v>
      </c>
      <c r="B147" s="2" t="s">
        <v>1129</v>
      </c>
      <c r="C147" s="2" t="s">
        <v>825</v>
      </c>
      <c r="D147" s="45" t="s">
        <v>1130</v>
      </c>
      <c r="E147" s="54" t="s">
        <v>1131</v>
      </c>
      <c r="F147" s="27">
        <v>15633.605</v>
      </c>
      <c r="G147" s="55">
        <v>16</v>
      </c>
      <c r="H147" s="26">
        <v>19.899999999999999</v>
      </c>
      <c r="I147" s="29">
        <v>1251.163898</v>
      </c>
      <c r="J147" s="26">
        <v>153.9</v>
      </c>
      <c r="K147" s="27">
        <v>17.5</v>
      </c>
      <c r="L147" s="27">
        <v>136.4</v>
      </c>
      <c r="M147" s="27">
        <v>1251.163898</v>
      </c>
      <c r="N147" s="29">
        <v>1891.4975377887399</v>
      </c>
      <c r="O147" s="34">
        <f>K147/'Table S1b. Compartments'!C$2/6.022E+23*LN(2)</f>
        <v>4.3980208158872499E-7</v>
      </c>
      <c r="Q147" s="51" t="s">
        <v>680</v>
      </c>
      <c r="R147" s="36">
        <v>222617</v>
      </c>
      <c r="S147" s="36">
        <v>420</v>
      </c>
      <c r="T147" s="37" t="s">
        <v>358</v>
      </c>
      <c r="U147" s="45" t="s">
        <v>826</v>
      </c>
      <c r="V147" s="47" t="s">
        <v>1132</v>
      </c>
    </row>
    <row r="148" spans="1:22" ht="14" customHeight="1" x14ac:dyDescent="0.2">
      <c r="A148" s="2" t="s">
        <v>1133</v>
      </c>
      <c r="B148" s="2" t="s">
        <v>1134</v>
      </c>
      <c r="C148" s="2" t="s">
        <v>825</v>
      </c>
      <c r="D148" s="45" t="s">
        <v>1135</v>
      </c>
      <c r="E148" s="54" t="s">
        <v>1136</v>
      </c>
      <c r="F148" s="27">
        <v>14259.8579999999</v>
      </c>
      <c r="G148" s="55">
        <v>15</v>
      </c>
      <c r="H148" s="26">
        <v>22</v>
      </c>
      <c r="J148" s="26">
        <v>153.9</v>
      </c>
      <c r="K148" s="27">
        <v>17.5</v>
      </c>
      <c r="L148" s="27">
        <v>136.4</v>
      </c>
      <c r="M148" s="27">
        <v>1022.2625430000001</v>
      </c>
      <c r="N148" s="29">
        <v>1891.4975377887399</v>
      </c>
      <c r="O148" s="34">
        <f>K148/'Table S1b. Compartments'!C$2/6.022E+23*LN(2)</f>
        <v>4.3980208158872499E-7</v>
      </c>
      <c r="Q148" s="51" t="s">
        <v>685</v>
      </c>
      <c r="R148" s="36">
        <v>232434</v>
      </c>
      <c r="S148" s="36">
        <v>375</v>
      </c>
      <c r="T148" s="37" t="s">
        <v>358</v>
      </c>
      <c r="U148" s="45" t="s">
        <v>826</v>
      </c>
      <c r="V148" s="47" t="s">
        <v>1137</v>
      </c>
    </row>
    <row r="149" spans="1:22" ht="14" customHeight="1" x14ac:dyDescent="0.2">
      <c r="A149" s="2" t="s">
        <v>1138</v>
      </c>
      <c r="B149" s="2" t="s">
        <v>1139</v>
      </c>
      <c r="C149" s="2" t="s">
        <v>825</v>
      </c>
      <c r="D149" s="45" t="s">
        <v>1140</v>
      </c>
      <c r="E149" s="54" t="s">
        <v>1141</v>
      </c>
      <c r="F149" s="27">
        <v>13060.36</v>
      </c>
      <c r="G149" s="55">
        <v>14</v>
      </c>
      <c r="H149" s="26">
        <v>108.55</v>
      </c>
      <c r="I149" s="29">
        <v>1205.631588</v>
      </c>
      <c r="J149" s="26">
        <v>153.9</v>
      </c>
      <c r="K149" s="27">
        <v>17.5</v>
      </c>
      <c r="L149" s="27">
        <v>136.4</v>
      </c>
      <c r="M149" s="27">
        <v>1205.631588</v>
      </c>
      <c r="N149" s="29">
        <v>1891.4975377887399</v>
      </c>
      <c r="O149" s="34">
        <f>K149/'Table S1b. Compartments'!C$2/6.022E+23*LN(2)</f>
        <v>4.3980208158872499E-7</v>
      </c>
      <c r="Q149" s="51" t="s">
        <v>690</v>
      </c>
      <c r="R149" s="36">
        <v>226051</v>
      </c>
      <c r="S149" s="36">
        <v>351</v>
      </c>
      <c r="T149" s="37" t="s">
        <v>358</v>
      </c>
      <c r="U149" s="45" t="s">
        <v>826</v>
      </c>
      <c r="V149" s="47" t="s">
        <v>1142</v>
      </c>
    </row>
    <row r="150" spans="1:22" ht="14" customHeight="1" x14ac:dyDescent="0.2">
      <c r="A150" s="2" t="s">
        <v>1143</v>
      </c>
      <c r="B150" s="2" t="s">
        <v>1144</v>
      </c>
      <c r="C150" s="2" t="s">
        <v>825</v>
      </c>
      <c r="D150" s="45" t="s">
        <v>1145</v>
      </c>
      <c r="E150" s="54" t="s">
        <v>1146</v>
      </c>
      <c r="F150" s="27">
        <v>13856.444</v>
      </c>
      <c r="G150" s="55">
        <v>17</v>
      </c>
      <c r="H150" s="26">
        <v>59.9</v>
      </c>
      <c r="I150" s="29">
        <v>1139.3918960000001</v>
      </c>
      <c r="J150" s="26">
        <v>153.9</v>
      </c>
      <c r="K150" s="27">
        <v>17.5</v>
      </c>
      <c r="L150" s="27">
        <v>136.4</v>
      </c>
      <c r="M150" s="27">
        <v>1139.3918960000001</v>
      </c>
      <c r="N150" s="29">
        <v>1891.4975377887399</v>
      </c>
      <c r="O150" s="34">
        <f>K150/'Table S1b. Compartments'!C$2/6.022E+23*LN(2)</f>
        <v>4.3980208158872499E-7</v>
      </c>
      <c r="Q150" s="51" t="s">
        <v>695</v>
      </c>
      <c r="R150" s="36">
        <v>783100</v>
      </c>
      <c r="S150" s="36">
        <v>360</v>
      </c>
      <c r="T150" s="37" t="s">
        <v>365</v>
      </c>
      <c r="U150" s="45" t="s">
        <v>826</v>
      </c>
      <c r="V150" s="47" t="s">
        <v>1147</v>
      </c>
    </row>
    <row r="151" spans="1:22" ht="14" customHeight="1" x14ac:dyDescent="0.2">
      <c r="A151" s="2" t="s">
        <v>1063</v>
      </c>
      <c r="B151" s="2" t="s">
        <v>1064</v>
      </c>
      <c r="C151" s="2" t="s">
        <v>825</v>
      </c>
      <c r="D151" s="45" t="s">
        <v>1065</v>
      </c>
      <c r="E151" s="54" t="s">
        <v>1066</v>
      </c>
      <c r="F151" s="27">
        <v>24365.762999999999</v>
      </c>
      <c r="G151" s="55">
        <v>11</v>
      </c>
      <c r="H151" s="26">
        <v>132.77500000000001</v>
      </c>
      <c r="I151" s="29">
        <v>2106.9604669999999</v>
      </c>
      <c r="J151" s="26">
        <v>153.9</v>
      </c>
      <c r="K151" s="27">
        <v>17.5</v>
      </c>
      <c r="L151" s="27">
        <v>136.4</v>
      </c>
      <c r="M151" s="27">
        <v>2106.9604669999999</v>
      </c>
      <c r="N151" s="29">
        <v>1891.4975377887399</v>
      </c>
      <c r="O151" s="34">
        <f>K151/'Table S1b. Compartments'!C$2/6.022E+23*LN(2)</f>
        <v>4.3980208158872499E-7</v>
      </c>
      <c r="Q151" s="51" t="s">
        <v>615</v>
      </c>
      <c r="R151" s="36">
        <v>272462</v>
      </c>
      <c r="S151" s="36">
        <v>681</v>
      </c>
      <c r="T151" s="37" t="s">
        <v>358</v>
      </c>
      <c r="U151" s="45" t="s">
        <v>826</v>
      </c>
      <c r="V151" s="47" t="s">
        <v>1067</v>
      </c>
    </row>
    <row r="152" spans="1:22" ht="14" customHeight="1" x14ac:dyDescent="0.2">
      <c r="A152" s="2" t="s">
        <v>1148</v>
      </c>
      <c r="B152" s="2" t="s">
        <v>1149</v>
      </c>
      <c r="C152" s="2" t="s">
        <v>825</v>
      </c>
      <c r="D152" s="45" t="s">
        <v>1150</v>
      </c>
      <c r="E152" s="54" t="s">
        <v>1151</v>
      </c>
      <c r="F152" s="27">
        <v>14733.608</v>
      </c>
      <c r="G152" s="55">
        <v>25</v>
      </c>
      <c r="H152" s="26">
        <v>9.625</v>
      </c>
      <c r="J152" s="26">
        <v>153.9</v>
      </c>
      <c r="K152" s="27">
        <v>17.5</v>
      </c>
      <c r="L152" s="27">
        <v>136.4</v>
      </c>
      <c r="M152" s="27">
        <v>1022.2625430000001</v>
      </c>
      <c r="N152" s="29">
        <v>1891.4975377887399</v>
      </c>
      <c r="O152" s="34">
        <f>K152/'Table S1b. Compartments'!C$2/6.022E+23*LN(2)</f>
        <v>4.3980208158872499E-7</v>
      </c>
      <c r="Q152" s="51" t="s">
        <v>700</v>
      </c>
      <c r="R152" s="36">
        <v>151444</v>
      </c>
      <c r="S152" s="36">
        <v>384</v>
      </c>
      <c r="T152" s="37" t="s">
        <v>358</v>
      </c>
      <c r="U152" s="45" t="s">
        <v>826</v>
      </c>
      <c r="V152" s="47" t="s">
        <v>1152</v>
      </c>
    </row>
    <row r="153" spans="1:22" ht="14" customHeight="1" x14ac:dyDescent="0.2">
      <c r="A153" s="2" t="s">
        <v>1153</v>
      </c>
      <c r="B153" s="2" t="s">
        <v>1154</v>
      </c>
      <c r="C153" s="2" t="s">
        <v>825</v>
      </c>
      <c r="D153" s="45" t="s">
        <v>1155</v>
      </c>
      <c r="E153" s="54" t="s">
        <v>1156</v>
      </c>
      <c r="F153" s="27">
        <v>11645.859999999901</v>
      </c>
      <c r="G153" s="55">
        <v>7</v>
      </c>
      <c r="H153" s="26">
        <v>16.074999999999999</v>
      </c>
      <c r="I153" s="29">
        <v>1221.341919</v>
      </c>
      <c r="J153" s="26">
        <v>153.9</v>
      </c>
      <c r="K153" s="27">
        <v>17.5</v>
      </c>
      <c r="L153" s="27">
        <v>136.4</v>
      </c>
      <c r="M153" s="27">
        <v>1221.341919</v>
      </c>
      <c r="N153" s="29">
        <v>1891.4975377887399</v>
      </c>
      <c r="O153" s="34">
        <f>K153/'Table S1b. Compartments'!C$2/6.022E+23*LN(2)</f>
        <v>4.3980208158872499E-7</v>
      </c>
      <c r="Q153" s="51" t="s">
        <v>705</v>
      </c>
      <c r="R153" s="36">
        <v>385837</v>
      </c>
      <c r="S153" s="36">
        <v>303</v>
      </c>
      <c r="T153" s="37" t="s">
        <v>358</v>
      </c>
      <c r="U153" s="45" t="s">
        <v>826</v>
      </c>
      <c r="V153" s="47" t="s">
        <v>1157</v>
      </c>
    </row>
    <row r="154" spans="1:22" ht="14" customHeight="1" x14ac:dyDescent="0.2">
      <c r="A154" s="2" t="s">
        <v>1158</v>
      </c>
      <c r="B154" s="2" t="s">
        <v>1159</v>
      </c>
      <c r="C154" s="2" t="s">
        <v>825</v>
      </c>
      <c r="D154" s="45" t="s">
        <v>1160</v>
      </c>
      <c r="E154" s="54" t="s">
        <v>1161</v>
      </c>
      <c r="F154" s="27">
        <v>20050.594999999899</v>
      </c>
      <c r="G154" s="55">
        <v>24</v>
      </c>
      <c r="H154" s="26">
        <v>153.9</v>
      </c>
      <c r="I154" s="29">
        <v>5310.2070020000001</v>
      </c>
      <c r="J154" s="26">
        <v>153.9</v>
      </c>
      <c r="K154" s="27">
        <v>17.5</v>
      </c>
      <c r="L154" s="27">
        <v>136.4</v>
      </c>
      <c r="M154" s="27">
        <v>5310.2070020000001</v>
      </c>
      <c r="N154" s="29">
        <v>1891.4975377887399</v>
      </c>
      <c r="O154" s="34">
        <f>K154/'Table S1b. Compartments'!C$2/6.022E+23*LN(2)</f>
        <v>4.3980208158872499E-7</v>
      </c>
      <c r="Q154" s="51" t="s">
        <v>710</v>
      </c>
      <c r="R154" s="36">
        <v>221240</v>
      </c>
      <c r="S154" s="36">
        <v>555</v>
      </c>
      <c r="T154" s="37" t="s">
        <v>358</v>
      </c>
      <c r="U154" s="45" t="s">
        <v>826</v>
      </c>
      <c r="V154" s="47" t="s">
        <v>1162</v>
      </c>
    </row>
    <row r="155" spans="1:22" ht="14" customHeight="1" x14ac:dyDescent="0.2">
      <c r="A155" s="2" t="s">
        <v>1163</v>
      </c>
      <c r="B155" s="2" t="s">
        <v>1164</v>
      </c>
      <c r="C155" s="2" t="s">
        <v>825</v>
      </c>
      <c r="D155" s="45" t="s">
        <v>1165</v>
      </c>
      <c r="E155" s="54" t="s">
        <v>1166</v>
      </c>
      <c r="F155" s="27">
        <v>25868.9549999999</v>
      </c>
      <c r="G155" s="55">
        <v>30</v>
      </c>
      <c r="H155" s="26">
        <v>70.275000000000006</v>
      </c>
      <c r="J155" s="26">
        <v>153.9</v>
      </c>
      <c r="K155" s="27">
        <v>17.5</v>
      </c>
      <c r="L155" s="27">
        <v>136.4</v>
      </c>
      <c r="M155" s="27">
        <v>1022.2625430000001</v>
      </c>
      <c r="N155" s="29">
        <v>1891.4975377887399</v>
      </c>
      <c r="O155" s="34">
        <f>K155/'Table S1b. Compartments'!C$2/6.022E+23*LN(2)</f>
        <v>4.3980208158872499E-7</v>
      </c>
      <c r="Q155" s="51" t="s">
        <v>715</v>
      </c>
      <c r="R155" s="36">
        <v>219474</v>
      </c>
      <c r="S155" s="36">
        <v>714</v>
      </c>
      <c r="T155" s="37" t="s">
        <v>358</v>
      </c>
      <c r="U155" s="45" t="s">
        <v>826</v>
      </c>
      <c r="V155" s="47" t="s">
        <v>1167</v>
      </c>
    </row>
    <row r="156" spans="1:22" ht="14" customHeight="1" x14ac:dyDescent="0.2">
      <c r="A156" s="2" t="s">
        <v>1168</v>
      </c>
      <c r="B156" s="2" t="s">
        <v>1169</v>
      </c>
      <c r="C156" s="2" t="s">
        <v>825</v>
      </c>
      <c r="D156" s="45" t="s">
        <v>1170</v>
      </c>
      <c r="E156" s="54" t="s">
        <v>1171</v>
      </c>
      <c r="F156" s="27">
        <v>12455.014999999999</v>
      </c>
      <c r="G156" s="55">
        <v>22</v>
      </c>
      <c r="H156" s="26">
        <v>63.725000000000001</v>
      </c>
      <c r="I156" s="29">
        <v>580.28200079999999</v>
      </c>
      <c r="J156" s="26">
        <v>153.9</v>
      </c>
      <c r="K156" s="27">
        <v>17.5</v>
      </c>
      <c r="L156" s="27">
        <v>136.4</v>
      </c>
      <c r="M156" s="27">
        <v>580.28200079999999</v>
      </c>
      <c r="N156" s="29">
        <v>1891.4975377887399</v>
      </c>
      <c r="O156" s="34">
        <f>K156/'Table S1b. Compartments'!C$2/6.022E+23*LN(2)</f>
        <v>4.3980208158872499E-7</v>
      </c>
      <c r="Q156" s="51" t="s">
        <v>720</v>
      </c>
      <c r="R156" s="36">
        <v>224000</v>
      </c>
      <c r="S156" s="36">
        <v>336</v>
      </c>
      <c r="T156" s="37" t="s">
        <v>358</v>
      </c>
      <c r="U156" s="45" t="s">
        <v>826</v>
      </c>
      <c r="V156" s="47" t="s">
        <v>1172</v>
      </c>
    </row>
    <row r="157" spans="1:22" ht="14" customHeight="1" x14ac:dyDescent="0.2">
      <c r="A157" s="2" t="s">
        <v>1173</v>
      </c>
      <c r="B157" s="2" t="s">
        <v>1174</v>
      </c>
      <c r="C157" s="2" t="s">
        <v>825</v>
      </c>
      <c r="D157" s="45" t="s">
        <v>1175</v>
      </c>
      <c r="E157" s="54" t="s">
        <v>1176</v>
      </c>
      <c r="F157" s="27">
        <v>11518.442999999999</v>
      </c>
      <c r="G157" s="55">
        <v>14</v>
      </c>
      <c r="H157" s="26">
        <v>12</v>
      </c>
      <c r="I157" s="29">
        <f>SQRT(136.4)</f>
        <v>11.679041056525147</v>
      </c>
      <c r="J157" s="26">
        <v>153.9</v>
      </c>
      <c r="K157" s="27">
        <v>17.5</v>
      </c>
      <c r="L157" s="27">
        <v>136.4</v>
      </c>
      <c r="M157" s="27">
        <v>1022.2625430000001</v>
      </c>
      <c r="N157" s="29">
        <v>1891.4975377887399</v>
      </c>
      <c r="O157" s="34">
        <f>K157/'Table S1b. Compartments'!C$2/6.022E+23*LN(2)</f>
        <v>4.3980208158872499E-7</v>
      </c>
      <c r="Q157" s="51" t="s">
        <v>725</v>
      </c>
      <c r="R157" s="36">
        <v>386427</v>
      </c>
      <c r="S157" s="36">
        <v>315</v>
      </c>
      <c r="T157" s="37" t="s">
        <v>358</v>
      </c>
      <c r="U157" s="45" t="s">
        <v>826</v>
      </c>
      <c r="V157" s="47" t="s">
        <v>1177</v>
      </c>
    </row>
    <row r="158" spans="1:22" ht="14" customHeight="1" x14ac:dyDescent="0.2">
      <c r="A158" s="2" t="s">
        <v>1178</v>
      </c>
      <c r="B158" s="2" t="s">
        <v>1179</v>
      </c>
      <c r="C158" s="2" t="s">
        <v>825</v>
      </c>
      <c r="D158" s="45" t="s">
        <v>1180</v>
      </c>
      <c r="E158" s="54" t="s">
        <v>1181</v>
      </c>
      <c r="F158" s="27">
        <v>7545.9899999999898</v>
      </c>
      <c r="G158" s="55">
        <v>15</v>
      </c>
      <c r="H158" s="26">
        <v>0</v>
      </c>
      <c r="J158" s="26">
        <v>153.9</v>
      </c>
      <c r="K158" s="27">
        <v>17.5</v>
      </c>
      <c r="L158" s="27">
        <v>136.4</v>
      </c>
      <c r="M158" s="27">
        <v>1022.2625430000001</v>
      </c>
      <c r="N158" s="29">
        <v>1891.4975377887399</v>
      </c>
      <c r="O158" s="34">
        <f>K158/'Table S1b. Compartments'!C$2/6.022E+23*LN(2)</f>
        <v>4.3980208158872499E-7</v>
      </c>
      <c r="Q158" s="51" t="s">
        <v>730</v>
      </c>
      <c r="R158" s="36">
        <v>751224</v>
      </c>
      <c r="S158" s="36">
        <v>198</v>
      </c>
      <c r="T158" s="37" t="s">
        <v>358</v>
      </c>
      <c r="U158" s="45" t="s">
        <v>826</v>
      </c>
      <c r="V158" s="47" t="s">
        <v>1182</v>
      </c>
    </row>
    <row r="159" spans="1:22" ht="14" customHeight="1" x14ac:dyDescent="0.2">
      <c r="A159" s="2" t="s">
        <v>1183</v>
      </c>
      <c r="B159" s="2" t="s">
        <v>1184</v>
      </c>
      <c r="C159" s="2" t="s">
        <v>825</v>
      </c>
      <c r="D159" s="45" t="s">
        <v>1185</v>
      </c>
      <c r="E159" s="54" t="s">
        <v>1186</v>
      </c>
      <c r="F159" s="27">
        <v>12986.414999999901</v>
      </c>
      <c r="G159" s="55">
        <v>12</v>
      </c>
      <c r="H159" s="26">
        <v>24.65</v>
      </c>
      <c r="J159" s="26">
        <v>153.9</v>
      </c>
      <c r="K159" s="27">
        <v>17.5</v>
      </c>
      <c r="L159" s="27">
        <v>136.4</v>
      </c>
      <c r="M159" s="27">
        <v>1022.2625430000001</v>
      </c>
      <c r="N159" s="29">
        <v>1891.4975377887399</v>
      </c>
      <c r="O159" s="34">
        <f>K159/'Table S1b. Compartments'!C$2/6.022E+23*LN(2)</f>
        <v>4.3980208158872499E-7</v>
      </c>
      <c r="Q159" s="51" t="s">
        <v>735</v>
      </c>
      <c r="R159" s="36">
        <v>223036</v>
      </c>
      <c r="S159" s="36">
        <v>336</v>
      </c>
      <c r="T159" s="37" t="s">
        <v>358</v>
      </c>
      <c r="U159" s="45" t="s">
        <v>826</v>
      </c>
      <c r="V159" s="47" t="s">
        <v>1187</v>
      </c>
    </row>
    <row r="160" spans="1:22" ht="14" customHeight="1" x14ac:dyDescent="0.2">
      <c r="A160" s="2" t="s">
        <v>1068</v>
      </c>
      <c r="B160" s="2" t="s">
        <v>1069</v>
      </c>
      <c r="C160" s="2" t="s">
        <v>825</v>
      </c>
      <c r="D160" s="45" t="s">
        <v>1070</v>
      </c>
      <c r="E160" s="54" t="s">
        <v>1071</v>
      </c>
      <c r="F160" s="27">
        <v>31932.048999999999</v>
      </c>
      <c r="G160" s="55">
        <v>30</v>
      </c>
      <c r="H160" s="26">
        <v>20.3</v>
      </c>
      <c r="I160" s="29">
        <v>4586.2590769999997</v>
      </c>
      <c r="J160" s="26">
        <v>153.9</v>
      </c>
      <c r="K160" s="27">
        <v>17.5</v>
      </c>
      <c r="L160" s="27">
        <v>136.4</v>
      </c>
      <c r="M160" s="27">
        <v>4586.2590769999997</v>
      </c>
      <c r="N160" s="29">
        <v>1891.4975377887399</v>
      </c>
      <c r="O160" s="34">
        <f>K160/'Table S1b. Compartments'!C$2/6.022E+23*LN(2)</f>
        <v>4.3980208158872499E-7</v>
      </c>
      <c r="Q160" s="51" t="s">
        <v>620</v>
      </c>
      <c r="R160" s="36">
        <v>220187</v>
      </c>
      <c r="S160" s="36">
        <v>864</v>
      </c>
      <c r="T160" s="37" t="s">
        <v>358</v>
      </c>
      <c r="U160" s="45" t="s">
        <v>826</v>
      </c>
      <c r="V160" s="47" t="s">
        <v>1072</v>
      </c>
    </row>
    <row r="161" spans="1:22" ht="14" customHeight="1" x14ac:dyDescent="0.2">
      <c r="A161" s="2" t="s">
        <v>1188</v>
      </c>
      <c r="B161" s="2" t="s">
        <v>1189</v>
      </c>
      <c r="C161" s="2" t="s">
        <v>825</v>
      </c>
      <c r="D161" s="45" t="s">
        <v>1190</v>
      </c>
      <c r="E161" s="54" t="s">
        <v>1191</v>
      </c>
      <c r="F161" s="27">
        <v>10966.6959999999</v>
      </c>
      <c r="G161" s="55">
        <v>8</v>
      </c>
      <c r="H161" s="26">
        <v>1.075</v>
      </c>
      <c r="J161" s="26">
        <v>153.9</v>
      </c>
      <c r="K161" s="27">
        <v>17.5</v>
      </c>
      <c r="L161" s="27">
        <v>136.4</v>
      </c>
      <c r="M161" s="27">
        <v>1022.2625430000001</v>
      </c>
      <c r="N161" s="29">
        <v>1891.4975377887399</v>
      </c>
      <c r="O161" s="34">
        <f>K161/'Table S1b. Compartments'!C$2/6.022E+23*LN(2)</f>
        <v>4.3980208158872499E-7</v>
      </c>
      <c r="Q161" s="51" t="s">
        <v>740</v>
      </c>
      <c r="R161" s="36">
        <v>430334</v>
      </c>
      <c r="S161" s="36">
        <v>294</v>
      </c>
      <c r="T161" s="37" t="s">
        <v>358</v>
      </c>
      <c r="U161" s="45" t="s">
        <v>826</v>
      </c>
      <c r="V161" s="47" t="s">
        <v>1192</v>
      </c>
    </row>
    <row r="162" spans="1:22" ht="14" customHeight="1" x14ac:dyDescent="0.2">
      <c r="A162" s="2" t="s">
        <v>1193</v>
      </c>
      <c r="B162" s="2" t="s">
        <v>1194</v>
      </c>
      <c r="C162" s="2" t="s">
        <v>825</v>
      </c>
      <c r="D162" s="45" t="s">
        <v>1195</v>
      </c>
      <c r="E162" s="54" t="s">
        <v>1196</v>
      </c>
      <c r="F162" s="27">
        <v>6635.9339999999902</v>
      </c>
      <c r="G162" s="55">
        <v>13</v>
      </c>
      <c r="H162" s="26">
        <v>1.175</v>
      </c>
      <c r="I162" s="29">
        <v>2238.9288150000002</v>
      </c>
      <c r="J162" s="26">
        <v>153.9</v>
      </c>
      <c r="K162" s="27">
        <v>17.5</v>
      </c>
      <c r="L162" s="27">
        <v>136.4</v>
      </c>
      <c r="M162" s="27">
        <v>2238.9288150000002</v>
      </c>
      <c r="N162" s="29">
        <v>1891.4975377887399</v>
      </c>
      <c r="O162" s="34">
        <f>K162/'Table S1b. Compartments'!C$2/6.022E+23*LN(2)</f>
        <v>4.3980208158872499E-7</v>
      </c>
      <c r="Q162" s="51" t="s">
        <v>745</v>
      </c>
      <c r="R162" s="36">
        <v>660680</v>
      </c>
      <c r="S162" s="36">
        <v>174</v>
      </c>
      <c r="T162" s="37" t="s">
        <v>358</v>
      </c>
      <c r="U162" s="45" t="s">
        <v>826</v>
      </c>
      <c r="V162" s="47" t="s">
        <v>1197</v>
      </c>
    </row>
    <row r="163" spans="1:22" ht="14" customHeight="1" x14ac:dyDescent="0.2">
      <c r="A163" s="2" t="s">
        <v>1198</v>
      </c>
      <c r="B163" s="2" t="s">
        <v>1199</v>
      </c>
      <c r="C163" s="2" t="s">
        <v>825</v>
      </c>
      <c r="D163" s="45" t="s">
        <v>1200</v>
      </c>
      <c r="E163" s="54" t="s">
        <v>1201</v>
      </c>
      <c r="F163" s="27">
        <v>6293.66</v>
      </c>
      <c r="G163" s="55">
        <v>12</v>
      </c>
      <c r="H163" s="26">
        <v>0</v>
      </c>
      <c r="J163" s="26">
        <v>153.9</v>
      </c>
      <c r="K163" s="27">
        <v>17.5</v>
      </c>
      <c r="L163" s="27">
        <v>136.4</v>
      </c>
      <c r="M163" s="27">
        <v>1022.2625430000001</v>
      </c>
      <c r="N163" s="29">
        <v>1891.4975377887399</v>
      </c>
      <c r="O163" s="34">
        <f>K163/'Table S1b. Compartments'!C$2/6.022E+23*LN(2)</f>
        <v>4.3980208158872499E-7</v>
      </c>
      <c r="Q163" s="51" t="s">
        <v>750</v>
      </c>
      <c r="R163" s="36">
        <v>574090</v>
      </c>
      <c r="S163" s="36">
        <v>162</v>
      </c>
      <c r="T163" s="37" t="s">
        <v>365</v>
      </c>
      <c r="U163" s="45" t="s">
        <v>826</v>
      </c>
      <c r="V163" s="47" t="s">
        <v>1202</v>
      </c>
    </row>
    <row r="164" spans="1:22" ht="14" customHeight="1" x14ac:dyDescent="0.2">
      <c r="A164" s="2" t="s">
        <v>1203</v>
      </c>
      <c r="B164" s="2" t="s">
        <v>1204</v>
      </c>
      <c r="C164" s="2" t="s">
        <v>825</v>
      </c>
      <c r="D164" s="45" t="s">
        <v>1205</v>
      </c>
      <c r="E164" s="54" t="s">
        <v>1206</v>
      </c>
      <c r="F164" s="27">
        <v>5839.0379999999996</v>
      </c>
      <c r="G164" s="55">
        <v>8</v>
      </c>
      <c r="H164" s="26">
        <v>0</v>
      </c>
      <c r="J164" s="26">
        <v>153.9</v>
      </c>
      <c r="K164" s="27">
        <v>17.5</v>
      </c>
      <c r="L164" s="27">
        <v>136.4</v>
      </c>
      <c r="M164" s="27">
        <v>1022.2625430000001</v>
      </c>
      <c r="N164" s="29">
        <v>1891.4975377887399</v>
      </c>
      <c r="O164" s="34">
        <f>K164/'Table S1b. Compartments'!C$2/6.022E+23*LN(2)</f>
        <v>4.3980208158872499E-7</v>
      </c>
      <c r="Q164" s="51" t="s">
        <v>755</v>
      </c>
      <c r="R164" s="36">
        <v>85066</v>
      </c>
      <c r="S164" s="36">
        <v>147</v>
      </c>
      <c r="T164" s="37" t="s">
        <v>365</v>
      </c>
      <c r="U164" s="45" t="s">
        <v>826</v>
      </c>
      <c r="V164" s="47" t="s">
        <v>1207</v>
      </c>
    </row>
    <row r="165" spans="1:22" ht="14" customHeight="1" x14ac:dyDescent="0.2">
      <c r="A165" s="2" t="s">
        <v>1208</v>
      </c>
      <c r="B165" s="2" t="s">
        <v>1209</v>
      </c>
      <c r="C165" s="2" t="s">
        <v>825</v>
      </c>
      <c r="D165" s="45" t="s">
        <v>1210</v>
      </c>
      <c r="E165" s="54" t="s">
        <v>1211</v>
      </c>
      <c r="F165" s="27">
        <v>5614.8499999999904</v>
      </c>
      <c r="G165" s="55">
        <v>15</v>
      </c>
      <c r="H165" s="26">
        <v>0</v>
      </c>
      <c r="I165" s="29">
        <v>705.14069700000005</v>
      </c>
      <c r="J165" s="26">
        <v>153.9</v>
      </c>
      <c r="K165" s="27">
        <v>17.5</v>
      </c>
      <c r="L165" s="27">
        <v>136.4</v>
      </c>
      <c r="M165" s="27">
        <v>705.14069700000005</v>
      </c>
      <c r="N165" s="29">
        <v>1891.4975377887399</v>
      </c>
      <c r="O165" s="34">
        <f>K165/'Table S1b. Compartments'!C$2/6.022E+23*LN(2)</f>
        <v>4.3980208158872499E-7</v>
      </c>
      <c r="Q165" s="51" t="s">
        <v>760</v>
      </c>
      <c r="R165" s="36">
        <v>805702</v>
      </c>
      <c r="S165" s="36">
        <v>147</v>
      </c>
      <c r="T165" s="37" t="s">
        <v>365</v>
      </c>
      <c r="U165" s="45" t="s">
        <v>826</v>
      </c>
      <c r="V165" s="47" t="s">
        <v>1212</v>
      </c>
    </row>
    <row r="166" spans="1:22" ht="14" customHeight="1" x14ac:dyDescent="0.2">
      <c r="A166" s="2" t="s">
        <v>1213</v>
      </c>
      <c r="B166" s="2" t="s">
        <v>1214</v>
      </c>
      <c r="C166" s="2" t="s">
        <v>825</v>
      </c>
      <c r="D166" s="45" t="s">
        <v>1215</v>
      </c>
      <c r="E166" s="54" t="s">
        <v>1216</v>
      </c>
      <c r="F166" s="27">
        <v>6788.2160000000003</v>
      </c>
      <c r="G166" s="55">
        <v>17</v>
      </c>
      <c r="H166" s="26">
        <v>5.45</v>
      </c>
      <c r="J166" s="26">
        <v>153.9</v>
      </c>
      <c r="K166" s="27">
        <v>17.5</v>
      </c>
      <c r="L166" s="27">
        <v>136.4</v>
      </c>
      <c r="M166" s="27">
        <v>1022.2625430000001</v>
      </c>
      <c r="N166" s="29">
        <v>1891.4975377887399</v>
      </c>
      <c r="O166" s="34">
        <f>K166/'Table S1b. Compartments'!C$2/6.022E+23*LN(2)</f>
        <v>4.3980208158872499E-7</v>
      </c>
      <c r="Q166" s="51" t="s">
        <v>765</v>
      </c>
      <c r="R166" s="36">
        <v>151254</v>
      </c>
      <c r="S166" s="36">
        <v>180</v>
      </c>
      <c r="T166" s="37" t="s">
        <v>358</v>
      </c>
      <c r="U166" s="45" t="s">
        <v>826</v>
      </c>
      <c r="V166" s="47" t="s">
        <v>1217</v>
      </c>
    </row>
    <row r="167" spans="1:22" ht="14" customHeight="1" x14ac:dyDescent="0.2">
      <c r="A167" s="2" t="s">
        <v>1218</v>
      </c>
      <c r="B167" s="2" t="s">
        <v>1219</v>
      </c>
      <c r="C167" s="2" t="s">
        <v>825</v>
      </c>
      <c r="D167" s="45" t="s">
        <v>1220</v>
      </c>
      <c r="E167" s="54" t="s">
        <v>1221</v>
      </c>
      <c r="F167" s="27">
        <v>4397.5279999999902</v>
      </c>
      <c r="G167" s="55">
        <v>11</v>
      </c>
      <c r="H167" s="26">
        <v>0</v>
      </c>
      <c r="J167" s="26">
        <v>153.9</v>
      </c>
      <c r="K167" s="27">
        <v>17.5</v>
      </c>
      <c r="L167" s="27">
        <v>136.4</v>
      </c>
      <c r="M167" s="27">
        <v>1022.2625430000001</v>
      </c>
      <c r="N167" s="29">
        <v>1891.4975377887399</v>
      </c>
      <c r="O167" s="34">
        <f>K167/'Table S1b. Compartments'!C$2/6.022E+23*LN(2)</f>
        <v>4.3980208158872499E-7</v>
      </c>
      <c r="Q167" s="51" t="s">
        <v>770</v>
      </c>
      <c r="R167" s="36">
        <v>230590</v>
      </c>
      <c r="S167" s="36">
        <v>114</v>
      </c>
      <c r="T167" s="37" t="s">
        <v>358</v>
      </c>
      <c r="U167" s="45" t="s">
        <v>826</v>
      </c>
      <c r="V167" s="47" t="s">
        <v>1222</v>
      </c>
    </row>
    <row r="168" spans="1:22" ht="14" customHeight="1" x14ac:dyDescent="0.2">
      <c r="A168" s="2" t="s">
        <v>1073</v>
      </c>
      <c r="B168" s="2" t="s">
        <v>1074</v>
      </c>
      <c r="C168" s="2" t="s">
        <v>825</v>
      </c>
      <c r="D168" s="45" t="s">
        <v>1075</v>
      </c>
      <c r="E168" s="54" t="s">
        <v>1076</v>
      </c>
      <c r="F168" s="27">
        <v>31266.386999999999</v>
      </c>
      <c r="G168" s="55">
        <v>19</v>
      </c>
      <c r="H168" s="26">
        <v>55.5</v>
      </c>
      <c r="I168" s="29">
        <v>953.32247629999995</v>
      </c>
      <c r="J168" s="26">
        <v>153.9</v>
      </c>
      <c r="K168" s="27">
        <v>17.5</v>
      </c>
      <c r="L168" s="27">
        <v>136.4</v>
      </c>
      <c r="M168" s="27">
        <v>953.32247629999995</v>
      </c>
      <c r="N168" s="29">
        <v>1891.4975377887399</v>
      </c>
      <c r="O168" s="34">
        <f>K168/'Table S1b. Compartments'!C$2/6.022E+23*LN(2)</f>
        <v>4.3980208158872499E-7</v>
      </c>
      <c r="Q168" s="51" t="s">
        <v>625</v>
      </c>
      <c r="R168" s="36">
        <v>217970</v>
      </c>
      <c r="S168" s="36">
        <v>864</v>
      </c>
      <c r="T168" s="37" t="s">
        <v>358</v>
      </c>
      <c r="U168" s="45" t="s">
        <v>826</v>
      </c>
      <c r="V168" s="47" t="s">
        <v>1077</v>
      </c>
    </row>
    <row r="169" spans="1:22" ht="14" customHeight="1" x14ac:dyDescent="0.2">
      <c r="A169" s="2" t="s">
        <v>1078</v>
      </c>
      <c r="B169" s="2" t="s">
        <v>1079</v>
      </c>
      <c r="C169" s="2" t="s">
        <v>825</v>
      </c>
      <c r="D169" s="45" t="s">
        <v>1080</v>
      </c>
      <c r="E169" s="54" t="s">
        <v>1081</v>
      </c>
      <c r="F169" s="27">
        <v>23607.725999999999</v>
      </c>
      <c r="G169" s="55">
        <v>18</v>
      </c>
      <c r="H169" s="26">
        <v>58.25</v>
      </c>
      <c r="I169" s="29">
        <v>1278.4268609999999</v>
      </c>
      <c r="J169" s="26">
        <v>153.9</v>
      </c>
      <c r="K169" s="27">
        <v>17.5</v>
      </c>
      <c r="L169" s="27">
        <v>136.4</v>
      </c>
      <c r="M169" s="27">
        <v>1278.4268609999999</v>
      </c>
      <c r="N169" s="29">
        <v>1891.4975377887399</v>
      </c>
      <c r="O169" s="34">
        <f>K169/'Table S1b. Compartments'!C$2/6.022E+23*LN(2)</f>
        <v>4.3980208158872499E-7</v>
      </c>
      <c r="Q169" s="51" t="s">
        <v>630</v>
      </c>
      <c r="R169" s="36">
        <v>218833</v>
      </c>
      <c r="S169" s="36">
        <v>639</v>
      </c>
      <c r="T169" s="37" t="s">
        <v>358</v>
      </c>
      <c r="U169" s="45" t="s">
        <v>826</v>
      </c>
      <c r="V169" s="47" t="s">
        <v>1082</v>
      </c>
    </row>
    <row r="170" spans="1:22" ht="14" customHeight="1" x14ac:dyDescent="0.2">
      <c r="A170" s="2" t="s">
        <v>1083</v>
      </c>
      <c r="B170" s="2" t="s">
        <v>1084</v>
      </c>
      <c r="C170" s="2" t="s">
        <v>825</v>
      </c>
      <c r="D170" s="45" t="s">
        <v>1085</v>
      </c>
      <c r="E170" s="54" t="s">
        <v>1086</v>
      </c>
      <c r="F170" s="27">
        <v>20251.9719999999</v>
      </c>
      <c r="G170" s="55">
        <v>12</v>
      </c>
      <c r="H170" s="26">
        <v>62.2</v>
      </c>
      <c r="I170" s="29">
        <v>2237.7403909999998</v>
      </c>
      <c r="J170" s="26">
        <v>153.9</v>
      </c>
      <c r="K170" s="27">
        <v>17.5</v>
      </c>
      <c r="L170" s="27">
        <v>136.4</v>
      </c>
      <c r="M170" s="27">
        <v>2237.7403909999998</v>
      </c>
      <c r="N170" s="29">
        <v>1891.4975377887399</v>
      </c>
      <c r="O170" s="34">
        <f>K170/'Table S1b. Compartments'!C$2/6.022E+23*LN(2)</f>
        <v>4.3980208158872499E-7</v>
      </c>
      <c r="Q170" s="51" t="s">
        <v>635</v>
      </c>
      <c r="R170" s="36">
        <v>224338</v>
      </c>
      <c r="S170" s="36">
        <v>543</v>
      </c>
      <c r="T170" s="37" t="s">
        <v>358</v>
      </c>
      <c r="U170" s="45" t="s">
        <v>826</v>
      </c>
      <c r="V170" s="47" t="s">
        <v>1087</v>
      </c>
    </row>
    <row r="171" spans="1:22" ht="14" customHeight="1" x14ac:dyDescent="0.2">
      <c r="A171" s="2" t="s">
        <v>1088</v>
      </c>
      <c r="B171" s="2" t="s">
        <v>1089</v>
      </c>
      <c r="C171" s="2" t="s">
        <v>825</v>
      </c>
      <c r="D171" s="45" t="s">
        <v>1090</v>
      </c>
      <c r="E171" s="54" t="s">
        <v>1091</v>
      </c>
      <c r="F171" s="27">
        <v>20603.219000000001</v>
      </c>
      <c r="G171" s="55">
        <v>14</v>
      </c>
      <c r="H171" s="26">
        <v>66.400000000000006</v>
      </c>
      <c r="I171" s="29">
        <v>958.44954129999996</v>
      </c>
      <c r="J171" s="26">
        <v>153.9</v>
      </c>
      <c r="K171" s="27">
        <v>17.5</v>
      </c>
      <c r="L171" s="27">
        <v>136.4</v>
      </c>
      <c r="M171" s="27">
        <v>958.44954129999996</v>
      </c>
      <c r="N171" s="29">
        <v>1891.4975377887399</v>
      </c>
      <c r="O171" s="34">
        <f>K171/'Table S1b. Compartments'!C$2/6.022E+23*LN(2)</f>
        <v>4.3980208158872499E-7</v>
      </c>
      <c r="Q171" s="51" t="s">
        <v>640</v>
      </c>
      <c r="R171" s="36">
        <v>225496</v>
      </c>
      <c r="S171" s="36">
        <v>555</v>
      </c>
      <c r="T171" s="37" t="s">
        <v>358</v>
      </c>
      <c r="U171" s="45" t="s">
        <v>826</v>
      </c>
      <c r="V171" s="47" t="s">
        <v>1092</v>
      </c>
    </row>
    <row r="172" spans="1:22" ht="14" customHeight="1" x14ac:dyDescent="0.2">
      <c r="A172" s="2" t="s">
        <v>1093</v>
      </c>
      <c r="B172" s="2" t="s">
        <v>1094</v>
      </c>
      <c r="C172" s="2" t="s">
        <v>825</v>
      </c>
      <c r="D172" s="45" t="s">
        <v>1095</v>
      </c>
      <c r="E172" s="54" t="s">
        <v>1096</v>
      </c>
      <c r="F172" s="27">
        <v>13101.280999999901</v>
      </c>
      <c r="G172" s="55">
        <v>-5</v>
      </c>
      <c r="H172" s="26">
        <v>30.5</v>
      </c>
      <c r="I172" s="29">
        <v>1443.3292690000001</v>
      </c>
      <c r="J172" s="26">
        <v>153.9</v>
      </c>
      <c r="K172" s="27">
        <v>17.5</v>
      </c>
      <c r="L172" s="27">
        <v>136.4</v>
      </c>
      <c r="M172" s="27">
        <v>1443.3292690000001</v>
      </c>
      <c r="N172" s="29">
        <v>1891.4975377887399</v>
      </c>
      <c r="O172" s="34">
        <f>K172/'Table S1b. Compartments'!C$2/6.022E+23*LN(2)</f>
        <v>4.3980208158872499E-7</v>
      </c>
      <c r="Q172" s="51" t="s">
        <v>645</v>
      </c>
      <c r="R172" s="36">
        <v>660305</v>
      </c>
      <c r="S172" s="36">
        <v>369</v>
      </c>
      <c r="T172" s="37" t="s">
        <v>358</v>
      </c>
      <c r="U172" s="45" t="s">
        <v>826</v>
      </c>
      <c r="V172" s="47" t="s">
        <v>1097</v>
      </c>
    </row>
    <row r="173" spans="1:22" ht="14" customHeight="1" x14ac:dyDescent="0.2">
      <c r="A173" s="2" t="s">
        <v>1098</v>
      </c>
      <c r="B173" s="2" t="s">
        <v>1099</v>
      </c>
      <c r="C173" s="2" t="s">
        <v>825</v>
      </c>
      <c r="D173" s="45" t="s">
        <v>1100</v>
      </c>
      <c r="E173" s="54" t="s">
        <v>1101</v>
      </c>
      <c r="F173" s="27">
        <v>17159.099999999999</v>
      </c>
      <c r="G173" s="55">
        <v>7</v>
      </c>
      <c r="H173" s="26">
        <v>0</v>
      </c>
      <c r="I173" s="29">
        <v>2561.4777389999999</v>
      </c>
      <c r="J173" s="26">
        <v>153.9</v>
      </c>
      <c r="K173" s="27">
        <v>17.5</v>
      </c>
      <c r="L173" s="27">
        <v>136.4</v>
      </c>
      <c r="M173" s="27">
        <v>2561.4777389999999</v>
      </c>
      <c r="N173" s="29">
        <v>1891.4975377887399</v>
      </c>
      <c r="O173" s="34">
        <f>K173/'Table S1b. Compartments'!C$2/6.022E+23*LN(2)</f>
        <v>4.3980208158872499E-7</v>
      </c>
      <c r="Q173" s="51" t="s">
        <v>650</v>
      </c>
      <c r="R173" s="36">
        <v>281237</v>
      </c>
      <c r="S173" s="36">
        <v>450</v>
      </c>
      <c r="T173" s="37" t="s">
        <v>358</v>
      </c>
      <c r="U173" s="45" t="s">
        <v>826</v>
      </c>
      <c r="V173" s="47" t="s">
        <v>1102</v>
      </c>
    </row>
    <row r="174" spans="1:22" ht="14" customHeight="1" x14ac:dyDescent="0.2">
      <c r="A174" s="2" t="s">
        <v>1003</v>
      </c>
      <c r="B174" s="2" t="s">
        <v>1004</v>
      </c>
      <c r="C174" s="2" t="s">
        <v>825</v>
      </c>
      <c r="D174" s="45" t="s">
        <v>1005</v>
      </c>
      <c r="E174" s="54" t="s">
        <v>1006</v>
      </c>
      <c r="F174" s="27">
        <v>12212.66</v>
      </c>
      <c r="G174" s="55">
        <v>10</v>
      </c>
      <c r="H174" s="26">
        <v>124.4</v>
      </c>
      <c r="I174" s="29">
        <v>1594.5408050000001</v>
      </c>
      <c r="J174" s="26">
        <v>153.9</v>
      </c>
      <c r="K174" s="27">
        <v>17.5</v>
      </c>
      <c r="L174" s="27">
        <v>136.4</v>
      </c>
      <c r="M174" s="27">
        <v>1594.5408050000001</v>
      </c>
      <c r="N174" s="29">
        <v>1891.4975377887399</v>
      </c>
      <c r="O174" s="34">
        <f>K174/'Table S1b. Compartments'!C$2/6.022E+23*LN(2)</f>
        <v>4.3980208158872499E-7</v>
      </c>
      <c r="Q174" s="51" t="s">
        <v>555</v>
      </c>
      <c r="R174" s="36">
        <v>217630</v>
      </c>
      <c r="S174" s="36">
        <v>327</v>
      </c>
      <c r="T174" s="37" t="s">
        <v>358</v>
      </c>
      <c r="U174" s="45" t="s">
        <v>826</v>
      </c>
      <c r="V174" s="47" t="s">
        <v>1007</v>
      </c>
    </row>
    <row r="175" spans="1:22" ht="14" customHeight="1" x14ac:dyDescent="0.2">
      <c r="A175" s="2" t="s">
        <v>1008</v>
      </c>
      <c r="B175" s="2" t="s">
        <v>1009</v>
      </c>
      <c r="C175" s="2" t="s">
        <v>825</v>
      </c>
      <c r="D175" s="45" t="s">
        <v>1010</v>
      </c>
      <c r="E175" s="54" t="s">
        <v>1011</v>
      </c>
      <c r="F175" s="27">
        <v>12701.957</v>
      </c>
      <c r="G175" s="55">
        <v>15</v>
      </c>
      <c r="H175" s="26">
        <v>118.27500000000001</v>
      </c>
      <c r="J175" s="26">
        <v>153.9</v>
      </c>
      <c r="K175" s="27">
        <v>17.5</v>
      </c>
      <c r="L175" s="27">
        <v>136.4</v>
      </c>
      <c r="M175" s="27">
        <v>1022.2625430000001</v>
      </c>
      <c r="N175" s="29">
        <v>1891.4975377887399</v>
      </c>
      <c r="O175" s="34">
        <f>K175/'Table S1b. Compartments'!C$2/6.022E+23*LN(2)</f>
        <v>4.3980208158872499E-7</v>
      </c>
      <c r="Q175" s="51" t="s">
        <v>560</v>
      </c>
      <c r="R175" s="36">
        <v>231077</v>
      </c>
      <c r="S175" s="36">
        <v>366</v>
      </c>
      <c r="T175" s="37" t="s">
        <v>358</v>
      </c>
      <c r="U175" s="45" t="s">
        <v>826</v>
      </c>
      <c r="V175" s="47" t="s">
        <v>1012</v>
      </c>
    </row>
    <row r="176" spans="1:22" ht="14" customHeight="1" x14ac:dyDescent="0.2">
      <c r="A176" s="2" t="s">
        <v>1013</v>
      </c>
      <c r="B176" s="2" t="s">
        <v>1014</v>
      </c>
      <c r="C176" s="2" t="s">
        <v>825</v>
      </c>
      <c r="D176" s="45" t="s">
        <v>1015</v>
      </c>
      <c r="E176" s="54" t="s">
        <v>1016</v>
      </c>
      <c r="F176" s="27">
        <v>15656.746999999999</v>
      </c>
      <c r="G176" s="55">
        <v>27</v>
      </c>
      <c r="H176" s="26">
        <v>6.8250000000000002</v>
      </c>
      <c r="I176" s="29">
        <v>3624.2093420000001</v>
      </c>
      <c r="J176" s="26">
        <v>153.9</v>
      </c>
      <c r="K176" s="27">
        <v>17.5</v>
      </c>
      <c r="L176" s="27">
        <v>136.4</v>
      </c>
      <c r="M176" s="27">
        <v>3624.2093420000001</v>
      </c>
      <c r="N176" s="29">
        <v>1891.4975377887399</v>
      </c>
      <c r="O176" s="34">
        <f>K176/'Table S1b. Compartments'!C$2/6.022E+23*LN(2)</f>
        <v>4.3980208158872499E-7</v>
      </c>
      <c r="Q176" s="51" t="s">
        <v>565</v>
      </c>
      <c r="R176" s="36">
        <v>276697</v>
      </c>
      <c r="S176" s="36">
        <v>420</v>
      </c>
      <c r="T176" s="37" t="s">
        <v>358</v>
      </c>
      <c r="U176" s="45" t="s">
        <v>826</v>
      </c>
      <c r="V176" s="47" t="s">
        <v>1017</v>
      </c>
    </row>
    <row r="177" spans="1:22" ht="14" customHeight="1" x14ac:dyDescent="0.2">
      <c r="A177" s="2" t="s">
        <v>1018</v>
      </c>
      <c r="B177" s="2" t="s">
        <v>1019</v>
      </c>
      <c r="C177" s="2" t="s">
        <v>825</v>
      </c>
      <c r="D177" s="45" t="s">
        <v>1020</v>
      </c>
      <c r="E177" s="54" t="s">
        <v>1021</v>
      </c>
      <c r="F177" s="27">
        <v>14195.73</v>
      </c>
      <c r="G177" s="55">
        <v>16</v>
      </c>
      <c r="H177" s="26">
        <v>67.724999999999994</v>
      </c>
      <c r="J177" s="26">
        <v>153.9</v>
      </c>
      <c r="K177" s="27">
        <v>17.5</v>
      </c>
      <c r="L177" s="27">
        <v>136.4</v>
      </c>
      <c r="M177" s="27">
        <v>1022.2625430000001</v>
      </c>
      <c r="N177" s="29">
        <v>1891.4975377887399</v>
      </c>
      <c r="O177" s="34">
        <f>K177/'Table S1b. Compartments'!C$2/6.022E+23*LN(2)</f>
        <v>4.3980208158872499E-7</v>
      </c>
      <c r="Q177" s="51" t="s">
        <v>570</v>
      </c>
      <c r="R177" s="36">
        <v>230703</v>
      </c>
      <c r="S177" s="36">
        <v>375</v>
      </c>
      <c r="T177" s="37" t="s">
        <v>358</v>
      </c>
      <c r="U177" s="45" t="s">
        <v>826</v>
      </c>
      <c r="V177" s="47" t="s">
        <v>1022</v>
      </c>
    </row>
    <row r="178" spans="1:22" ht="14" customHeight="1" x14ac:dyDescent="0.2">
      <c r="A178" s="2" t="s">
        <v>1023</v>
      </c>
      <c r="B178" s="2" t="s">
        <v>1024</v>
      </c>
      <c r="C178" s="2" t="s">
        <v>825</v>
      </c>
      <c r="D178" s="45" t="s">
        <v>1025</v>
      </c>
      <c r="E178" s="54" t="s">
        <v>1026</v>
      </c>
      <c r="F178" s="27">
        <v>6899.451</v>
      </c>
      <c r="G178" s="55">
        <v>14</v>
      </c>
      <c r="H178" s="26">
        <v>0</v>
      </c>
      <c r="J178" s="26">
        <v>153.9</v>
      </c>
      <c r="K178" s="27">
        <v>17.5</v>
      </c>
      <c r="L178" s="27">
        <v>136.4</v>
      </c>
      <c r="M178" s="27">
        <v>1022.2625430000001</v>
      </c>
      <c r="N178" s="29">
        <v>1891.4975377887399</v>
      </c>
      <c r="O178" s="34">
        <f>K178/'Table S1b. Compartments'!C$2/6.022E+23*LN(2)</f>
        <v>4.3980208158872499E-7</v>
      </c>
      <c r="Q178" s="51" t="s">
        <v>575</v>
      </c>
      <c r="R178" s="36">
        <v>224882</v>
      </c>
      <c r="S178" s="36">
        <v>186</v>
      </c>
      <c r="T178" s="37" t="s">
        <v>358</v>
      </c>
      <c r="U178" s="45" t="s">
        <v>826</v>
      </c>
      <c r="V178" s="47" t="s">
        <v>1027</v>
      </c>
    </row>
    <row r="179" spans="1:22" ht="14" customHeight="1" x14ac:dyDescent="0.2">
      <c r="A179" s="2" t="s">
        <v>1028</v>
      </c>
      <c r="B179" s="2" t="s">
        <v>1029</v>
      </c>
      <c r="C179" s="2" t="s">
        <v>825</v>
      </c>
      <c r="D179" s="45" t="s">
        <v>1030</v>
      </c>
      <c r="E179" s="54" t="s">
        <v>1031</v>
      </c>
      <c r="F179" s="27">
        <v>9911.768</v>
      </c>
      <c r="G179" s="55">
        <v>11</v>
      </c>
      <c r="H179" s="26">
        <v>9.5500000000000007</v>
      </c>
      <c r="I179" s="29">
        <v>856.52534360000004</v>
      </c>
      <c r="J179" s="26">
        <v>153.9</v>
      </c>
      <c r="K179" s="27">
        <v>17.5</v>
      </c>
      <c r="L179" s="27">
        <v>136.4</v>
      </c>
      <c r="M179" s="27">
        <v>856.52534360000004</v>
      </c>
      <c r="N179" s="29">
        <v>1891.4975377887399</v>
      </c>
      <c r="O179" s="34">
        <f>K179/'Table S1b. Compartments'!C$2/6.022E+23*LN(2)</f>
        <v>4.3980208158872499E-7</v>
      </c>
      <c r="Q179" s="51" t="s">
        <v>580</v>
      </c>
      <c r="R179" s="36">
        <v>749432</v>
      </c>
      <c r="S179" s="36">
        <v>261</v>
      </c>
      <c r="T179" s="37" t="s">
        <v>365</v>
      </c>
      <c r="U179" s="45" t="s">
        <v>826</v>
      </c>
      <c r="V179" s="47" t="s">
        <v>1032</v>
      </c>
    </row>
    <row r="180" spans="1:22" ht="14" customHeight="1" x14ac:dyDescent="0.2">
      <c r="A180" s="2" t="s">
        <v>1033</v>
      </c>
      <c r="B180" s="2" t="s">
        <v>1034</v>
      </c>
      <c r="C180" s="2" t="s">
        <v>825</v>
      </c>
      <c r="D180" s="45" t="s">
        <v>1035</v>
      </c>
      <c r="E180" s="54" t="s">
        <v>1036</v>
      </c>
      <c r="F180" s="27">
        <v>10053.984</v>
      </c>
      <c r="G180" s="55">
        <v>12</v>
      </c>
      <c r="H180" s="26">
        <v>26.675000000000001</v>
      </c>
      <c r="I180" s="29">
        <v>3976.1311380000002</v>
      </c>
      <c r="J180" s="26">
        <v>153.9</v>
      </c>
      <c r="K180" s="27">
        <v>17.5</v>
      </c>
      <c r="L180" s="27">
        <v>136.4</v>
      </c>
      <c r="M180" s="27">
        <v>3976.1311380000002</v>
      </c>
      <c r="N180" s="29">
        <v>1891.4975377887399</v>
      </c>
      <c r="O180" s="34">
        <f>K180/'Table S1b. Compartments'!C$2/6.022E+23*LN(2)</f>
        <v>4.3980208158872499E-7</v>
      </c>
      <c r="Q180" s="51" t="s">
        <v>585</v>
      </c>
      <c r="R180" s="36">
        <v>784141</v>
      </c>
      <c r="S180" s="36">
        <v>267</v>
      </c>
      <c r="T180" s="37" t="s">
        <v>365</v>
      </c>
      <c r="U180" s="45" t="s">
        <v>826</v>
      </c>
      <c r="V180" s="47" t="s">
        <v>1037</v>
      </c>
    </row>
    <row r="181" spans="1:22" ht="14" customHeight="1" x14ac:dyDescent="0.2">
      <c r="A181" s="2" t="s">
        <v>1038</v>
      </c>
      <c r="B181" s="2" t="s">
        <v>1039</v>
      </c>
      <c r="C181" s="2" t="s">
        <v>825</v>
      </c>
      <c r="D181" s="45" t="s">
        <v>1040</v>
      </c>
      <c r="E181" s="54" t="s">
        <v>1041</v>
      </c>
      <c r="F181" s="27">
        <v>9848.7279999999992</v>
      </c>
      <c r="G181" s="55">
        <v>15</v>
      </c>
      <c r="H181" s="26">
        <v>0</v>
      </c>
      <c r="I181" s="29">
        <v>772.4620056</v>
      </c>
      <c r="J181" s="26">
        <v>153.9</v>
      </c>
      <c r="K181" s="27">
        <v>17.5</v>
      </c>
      <c r="L181" s="27">
        <v>136.4</v>
      </c>
      <c r="M181" s="27">
        <v>772.4620056</v>
      </c>
      <c r="N181" s="29">
        <v>1891.4975377887399</v>
      </c>
      <c r="O181" s="34">
        <f>K181/'Table S1b. Compartments'!C$2/6.022E+23*LN(2)</f>
        <v>4.3980208158872499E-7</v>
      </c>
      <c r="Q181" s="51" t="s">
        <v>590</v>
      </c>
      <c r="R181" s="36">
        <v>223371</v>
      </c>
      <c r="S181" s="36">
        <v>258</v>
      </c>
      <c r="T181" s="37" t="s">
        <v>358</v>
      </c>
      <c r="U181" s="45" t="s">
        <v>826</v>
      </c>
      <c r="V181" s="47" t="s">
        <v>1042</v>
      </c>
    </row>
    <row r="182" spans="1:22" ht="14" customHeight="1" x14ac:dyDescent="0.2">
      <c r="A182" s="2" t="s">
        <v>1043</v>
      </c>
      <c r="B182" s="2" t="s">
        <v>1044</v>
      </c>
      <c r="C182" s="2" t="s">
        <v>825</v>
      </c>
      <c r="D182" s="45" t="s">
        <v>1045</v>
      </c>
      <c r="E182" s="54" t="s">
        <v>1046</v>
      </c>
      <c r="F182" s="27">
        <v>12396.579</v>
      </c>
      <c r="G182" s="55">
        <v>10</v>
      </c>
      <c r="H182" s="26">
        <v>58.725000000000001</v>
      </c>
      <c r="I182" s="29">
        <v>4059.865225</v>
      </c>
      <c r="J182" s="26">
        <v>153.9</v>
      </c>
      <c r="K182" s="27">
        <v>17.5</v>
      </c>
      <c r="L182" s="27">
        <v>136.4</v>
      </c>
      <c r="M182" s="27">
        <v>4059.865225</v>
      </c>
      <c r="N182" s="29">
        <v>1891.4975377887399</v>
      </c>
      <c r="O182" s="34">
        <f>K182/'Table S1b. Compartments'!C$2/6.022E+23*LN(2)</f>
        <v>4.3980208158872499E-7</v>
      </c>
      <c r="Q182" s="51" t="s">
        <v>595</v>
      </c>
      <c r="R182" s="36">
        <v>280920</v>
      </c>
      <c r="S182" s="36">
        <v>315</v>
      </c>
      <c r="T182" s="37" t="s">
        <v>358</v>
      </c>
      <c r="U182" s="45" t="s">
        <v>826</v>
      </c>
      <c r="V182" s="47" t="s">
        <v>1047</v>
      </c>
    </row>
    <row r="183" spans="1:22" ht="14" customHeight="1" x14ac:dyDescent="0.2">
      <c r="A183" s="2" t="s">
        <v>1048</v>
      </c>
      <c r="B183" s="2" t="s">
        <v>1049</v>
      </c>
      <c r="C183" s="2" t="s">
        <v>825</v>
      </c>
      <c r="D183" s="45" t="s">
        <v>1050</v>
      </c>
      <c r="E183" s="54" t="s">
        <v>1051</v>
      </c>
      <c r="F183" s="27">
        <v>10046.695</v>
      </c>
      <c r="G183" s="55">
        <v>10</v>
      </c>
      <c r="H183" s="26">
        <v>1.1499999999999999</v>
      </c>
      <c r="I183" s="29">
        <v>3443.2233780000001</v>
      </c>
      <c r="J183" s="26">
        <v>153.9</v>
      </c>
      <c r="K183" s="27">
        <v>17.5</v>
      </c>
      <c r="L183" s="27">
        <v>136.4</v>
      </c>
      <c r="M183" s="27">
        <v>3443.2233780000001</v>
      </c>
      <c r="N183" s="29">
        <v>1891.4975377887399</v>
      </c>
      <c r="O183" s="34">
        <f>K183/'Table S1b. Compartments'!C$2/6.022E+23*LN(2)</f>
        <v>4.3980208158872499E-7</v>
      </c>
      <c r="Q183" s="51" t="s">
        <v>600</v>
      </c>
      <c r="R183" s="36">
        <v>221050</v>
      </c>
      <c r="S183" s="36">
        <v>264</v>
      </c>
      <c r="T183" s="37" t="s">
        <v>358</v>
      </c>
      <c r="U183" s="45" t="s">
        <v>826</v>
      </c>
      <c r="V183" s="47" t="s">
        <v>1052</v>
      </c>
    </row>
    <row r="184" spans="1:22" ht="14" customHeight="1" x14ac:dyDescent="0.2">
      <c r="A184" s="2" t="s">
        <v>1053</v>
      </c>
      <c r="B184" s="2" t="s">
        <v>1054</v>
      </c>
      <c r="C184" s="2" t="s">
        <v>825</v>
      </c>
      <c r="D184" s="45" t="s">
        <v>1055</v>
      </c>
      <c r="E184" s="54" t="s">
        <v>1056</v>
      </c>
      <c r="F184" s="27">
        <v>9987.7129999999997</v>
      </c>
      <c r="G184" s="55">
        <v>17</v>
      </c>
      <c r="H184" s="26">
        <v>114.1</v>
      </c>
      <c r="J184" s="26">
        <v>153.9</v>
      </c>
      <c r="K184" s="27">
        <v>17.5</v>
      </c>
      <c r="L184" s="27">
        <v>136.4</v>
      </c>
      <c r="M184" s="27">
        <v>1022.2625430000001</v>
      </c>
      <c r="N184" s="29">
        <v>1891.4975377887399</v>
      </c>
      <c r="O184" s="34">
        <f>K184/'Table S1b. Compartments'!C$2/6.022E+23*LN(2)</f>
        <v>4.3980208158872499E-7</v>
      </c>
      <c r="Q184" s="51" t="s">
        <v>605</v>
      </c>
      <c r="R184" s="36">
        <v>660863</v>
      </c>
      <c r="S184" s="36">
        <v>264</v>
      </c>
      <c r="T184" s="37" t="s">
        <v>365</v>
      </c>
      <c r="U184" s="45" t="s">
        <v>826</v>
      </c>
      <c r="V184" s="47" t="s">
        <v>1057</v>
      </c>
    </row>
    <row r="185" spans="1:22" ht="14" customHeight="1" x14ac:dyDescent="0.2">
      <c r="A185" s="2" t="s">
        <v>1058</v>
      </c>
      <c r="B185" s="2" t="s">
        <v>1059</v>
      </c>
      <c r="C185" s="2" t="s">
        <v>825</v>
      </c>
      <c r="D185" s="45" t="s">
        <v>1060</v>
      </c>
      <c r="E185" s="54" t="s">
        <v>1061</v>
      </c>
      <c r="F185" s="27">
        <v>7530.2359999999899</v>
      </c>
      <c r="G185" s="55">
        <v>15</v>
      </c>
      <c r="H185" s="26">
        <v>6.3250000000000002</v>
      </c>
      <c r="J185" s="26">
        <v>153.9</v>
      </c>
      <c r="K185" s="27">
        <v>17.5</v>
      </c>
      <c r="L185" s="27">
        <v>136.4</v>
      </c>
      <c r="M185" s="27">
        <v>1022.2625430000001</v>
      </c>
      <c r="N185" s="29">
        <v>1891.4975377887399</v>
      </c>
      <c r="O185" s="34">
        <f>K185/'Table S1b. Compartments'!C$2/6.022E+23*LN(2)</f>
        <v>4.3980208158872499E-7</v>
      </c>
      <c r="Q185" s="51" t="s">
        <v>610</v>
      </c>
      <c r="R185" s="36">
        <v>351728</v>
      </c>
      <c r="S185" s="36">
        <v>183</v>
      </c>
      <c r="T185" s="37" t="s">
        <v>358</v>
      </c>
      <c r="U185" s="45" t="s">
        <v>826</v>
      </c>
      <c r="V185" s="47" t="s">
        <v>1062</v>
      </c>
    </row>
    <row r="186" spans="1:22" ht="14" customHeight="1" x14ac:dyDescent="0.15">
      <c r="A186" s="2" t="s">
        <v>963</v>
      </c>
      <c r="B186" s="1" t="s">
        <v>964</v>
      </c>
      <c r="C186" s="2" t="s">
        <v>825</v>
      </c>
      <c r="D186" s="45" t="s">
        <v>965</v>
      </c>
      <c r="E186" s="54" t="s">
        <v>966</v>
      </c>
      <c r="F186" s="27">
        <v>33431.796999999897</v>
      </c>
      <c r="G186" s="55">
        <v>6</v>
      </c>
      <c r="H186" s="26">
        <v>35.700000000000003</v>
      </c>
      <c r="I186" s="29">
        <v>3396.6024699999998</v>
      </c>
      <c r="J186" s="26">
        <v>153.9</v>
      </c>
      <c r="K186" s="27">
        <v>17.5</v>
      </c>
      <c r="L186" s="27">
        <v>136.4</v>
      </c>
      <c r="M186" s="27">
        <v>3396.6024699999998</v>
      </c>
      <c r="N186" s="29">
        <v>1891.4975377887399</v>
      </c>
      <c r="O186" s="34">
        <f>K186/'Table S1b. Compartments'!C$2/6.022E+23*LN(2)</f>
        <v>4.3980208158872499E-7</v>
      </c>
      <c r="Q186" s="50" t="s">
        <v>515</v>
      </c>
      <c r="R186" s="36">
        <v>253758</v>
      </c>
      <c r="S186" s="36">
        <v>885</v>
      </c>
      <c r="T186" s="37" t="s">
        <v>358</v>
      </c>
      <c r="U186" s="45" t="s">
        <v>826</v>
      </c>
      <c r="V186" s="47" t="s">
        <v>967</v>
      </c>
    </row>
    <row r="187" spans="1:22" ht="14" customHeight="1" x14ac:dyDescent="0.15">
      <c r="A187" s="2" t="s">
        <v>968</v>
      </c>
      <c r="B187" s="1" t="s">
        <v>969</v>
      </c>
      <c r="C187" s="2" t="s">
        <v>825</v>
      </c>
      <c r="D187" s="45" t="s">
        <v>970</v>
      </c>
      <c r="E187" s="54" t="s">
        <v>971</v>
      </c>
      <c r="F187" s="27">
        <v>30632.450999999899</v>
      </c>
      <c r="G187" s="55">
        <v>18</v>
      </c>
      <c r="H187" s="26">
        <v>115.175</v>
      </c>
      <c r="I187" s="29">
        <v>3415.740941</v>
      </c>
      <c r="J187" s="26">
        <v>153.9</v>
      </c>
      <c r="K187" s="27">
        <v>17.5</v>
      </c>
      <c r="L187" s="27">
        <v>136.4</v>
      </c>
      <c r="M187" s="27">
        <v>3415.740941</v>
      </c>
      <c r="N187" s="29">
        <v>1891.4975377887399</v>
      </c>
      <c r="O187" s="34">
        <f>K187/'Table S1b. Compartments'!C$2/6.022E+23*LN(2)</f>
        <v>4.3980208158872499E-7</v>
      </c>
      <c r="Q187" s="50" t="s">
        <v>520</v>
      </c>
      <c r="R187" s="36">
        <v>221796</v>
      </c>
      <c r="S187" s="36">
        <v>822</v>
      </c>
      <c r="T187" s="37" t="s">
        <v>358</v>
      </c>
      <c r="U187" s="45" t="s">
        <v>826</v>
      </c>
      <c r="V187" s="47" t="s">
        <v>972</v>
      </c>
    </row>
    <row r="188" spans="1:22" ht="14" customHeight="1" x14ac:dyDescent="0.15">
      <c r="A188" s="2" t="s">
        <v>973</v>
      </c>
      <c r="B188" s="1" t="s">
        <v>974</v>
      </c>
      <c r="C188" s="2" t="s">
        <v>825</v>
      </c>
      <c r="D188" s="45" t="s">
        <v>975</v>
      </c>
      <c r="E188" s="54" t="s">
        <v>976</v>
      </c>
      <c r="F188" s="27">
        <v>23798.835999999999</v>
      </c>
      <c r="G188" s="55">
        <v>24</v>
      </c>
      <c r="H188" s="26">
        <v>160.69999999999999</v>
      </c>
      <c r="J188" s="26">
        <v>160.69999999999999</v>
      </c>
      <c r="K188" s="27">
        <v>24.3</v>
      </c>
      <c r="L188" s="27">
        <v>136.4</v>
      </c>
      <c r="M188" s="27">
        <v>1022.2625430000001</v>
      </c>
      <c r="N188" s="29">
        <v>1891.4975377887399</v>
      </c>
      <c r="O188" s="34">
        <f>K188/'Table S1b. Compartments'!C$2/6.022E+23*LN(2)</f>
        <v>6.1069660472034382E-7</v>
      </c>
      <c r="Q188" s="50" t="s">
        <v>525</v>
      </c>
      <c r="R188" s="36">
        <v>542664</v>
      </c>
      <c r="S188" s="36">
        <v>618</v>
      </c>
      <c r="T188" s="37" t="s">
        <v>365</v>
      </c>
      <c r="U188" s="45" t="s">
        <v>826</v>
      </c>
      <c r="V188" s="47" t="s">
        <v>977</v>
      </c>
    </row>
    <row r="189" spans="1:22" ht="14" customHeight="1" x14ac:dyDescent="0.2">
      <c r="A189" s="2" t="s">
        <v>978</v>
      </c>
      <c r="B189" s="2" t="s">
        <v>979</v>
      </c>
      <c r="C189" s="2" t="s">
        <v>825</v>
      </c>
      <c r="D189" s="45" t="s">
        <v>980</v>
      </c>
      <c r="E189" s="54" t="s">
        <v>981</v>
      </c>
      <c r="F189" s="27">
        <v>24117.188999999998</v>
      </c>
      <c r="G189" s="55">
        <v>27</v>
      </c>
      <c r="H189" s="26">
        <v>16.324999999999999</v>
      </c>
      <c r="I189" s="29">
        <v>841.29042360000005</v>
      </c>
      <c r="J189" s="26">
        <v>153.9</v>
      </c>
      <c r="K189" s="27">
        <v>17.5</v>
      </c>
      <c r="L189" s="27">
        <v>136.4</v>
      </c>
      <c r="M189" s="27">
        <v>841.29042360000005</v>
      </c>
      <c r="N189" s="29">
        <v>1891.4975377887399</v>
      </c>
      <c r="O189" s="34">
        <f>K189/'Table S1b. Compartments'!C$2/6.022E+23*LN(2)</f>
        <v>4.3980208158872499E-7</v>
      </c>
      <c r="Q189" s="51" t="s">
        <v>530</v>
      </c>
      <c r="R189" s="36">
        <v>226405</v>
      </c>
      <c r="S189" s="36">
        <v>660</v>
      </c>
      <c r="T189" s="37" t="s">
        <v>358</v>
      </c>
      <c r="U189" s="45" t="s">
        <v>826</v>
      </c>
      <c r="V189" s="47" t="s">
        <v>982</v>
      </c>
    </row>
    <row r="190" spans="1:22" ht="14" customHeight="1" x14ac:dyDescent="0.2">
      <c r="A190" s="2" t="s">
        <v>983</v>
      </c>
      <c r="B190" s="2" t="s">
        <v>984</v>
      </c>
      <c r="C190" s="2" t="s">
        <v>825</v>
      </c>
      <c r="D190" s="45" t="s">
        <v>985</v>
      </c>
      <c r="E190" s="54" t="s">
        <v>986</v>
      </c>
      <c r="F190" s="27">
        <v>25403.636999999999</v>
      </c>
      <c r="G190" s="55">
        <v>12</v>
      </c>
      <c r="H190" s="26">
        <v>18.100000000000001</v>
      </c>
      <c r="I190" s="29">
        <v>2063.287554</v>
      </c>
      <c r="J190" s="26">
        <v>153.9</v>
      </c>
      <c r="K190" s="27">
        <v>17.5</v>
      </c>
      <c r="L190" s="27">
        <v>136.4</v>
      </c>
      <c r="M190" s="27">
        <v>2063.287554</v>
      </c>
      <c r="N190" s="29">
        <v>1891.4975377887399</v>
      </c>
      <c r="O190" s="34">
        <f>K190/'Table S1b. Compartments'!C$2/6.022E+23*LN(2)</f>
        <v>4.3980208158872499E-7</v>
      </c>
      <c r="Q190" s="51" t="s">
        <v>535</v>
      </c>
      <c r="R190" s="36">
        <v>279783</v>
      </c>
      <c r="S190" s="36">
        <v>648</v>
      </c>
      <c r="T190" s="37" t="s">
        <v>358</v>
      </c>
      <c r="U190" s="45" t="s">
        <v>826</v>
      </c>
      <c r="V190" s="47" t="s">
        <v>987</v>
      </c>
    </row>
    <row r="191" spans="1:22" ht="14" customHeight="1" x14ac:dyDescent="0.2">
      <c r="A191" s="2" t="s">
        <v>988</v>
      </c>
      <c r="B191" s="2" t="s">
        <v>989</v>
      </c>
      <c r="C191" s="2" t="s">
        <v>825</v>
      </c>
      <c r="D191" s="45" t="s">
        <v>990</v>
      </c>
      <c r="E191" s="54" t="s">
        <v>991</v>
      </c>
      <c r="F191" s="27">
        <v>17877.1329999999</v>
      </c>
      <c r="G191" s="55">
        <v>14</v>
      </c>
      <c r="H191" s="26">
        <v>74.724999999999994</v>
      </c>
      <c r="I191" s="29">
        <v>986.74248209999996</v>
      </c>
      <c r="J191" s="26">
        <v>153.9</v>
      </c>
      <c r="K191" s="27">
        <v>17.5</v>
      </c>
      <c r="L191" s="27">
        <v>136.4</v>
      </c>
      <c r="M191" s="27">
        <v>986.74248209999996</v>
      </c>
      <c r="N191" s="29">
        <v>1891.4975377887399</v>
      </c>
      <c r="O191" s="34">
        <f>K191/'Table S1b. Compartments'!C$2/6.022E+23*LN(2)</f>
        <v>4.3980208158872499E-7</v>
      </c>
      <c r="Q191" s="51" t="s">
        <v>540</v>
      </c>
      <c r="R191" s="36">
        <v>277170</v>
      </c>
      <c r="S191" s="36">
        <v>468</v>
      </c>
      <c r="T191" s="37" t="s">
        <v>358</v>
      </c>
      <c r="U191" s="45" t="s">
        <v>826</v>
      </c>
      <c r="V191" s="47" t="s">
        <v>992</v>
      </c>
    </row>
    <row r="192" spans="1:22" ht="14" customHeight="1" x14ac:dyDescent="0.2">
      <c r="A192" s="2" t="s">
        <v>993</v>
      </c>
      <c r="B192" s="2" t="s">
        <v>994</v>
      </c>
      <c r="C192" s="2" t="s">
        <v>825</v>
      </c>
      <c r="D192" s="45" t="s">
        <v>995</v>
      </c>
      <c r="E192" s="54" t="s">
        <v>996</v>
      </c>
      <c r="F192" s="27">
        <v>15893.257</v>
      </c>
      <c r="G192" s="55">
        <v>16</v>
      </c>
      <c r="H192" s="26">
        <v>26.675000000000001</v>
      </c>
      <c r="J192" s="26">
        <v>153.9</v>
      </c>
      <c r="K192" s="27">
        <v>17.5</v>
      </c>
      <c r="L192" s="27">
        <v>136.4</v>
      </c>
      <c r="M192" s="27">
        <v>1022.2625430000001</v>
      </c>
      <c r="N192" s="29">
        <v>1891.4975377887399</v>
      </c>
      <c r="O192" s="34">
        <f>K192/'Table S1b. Compartments'!C$2/6.022E+23*LN(2)</f>
        <v>4.3980208158872499E-7</v>
      </c>
      <c r="Q192" s="51" t="s">
        <v>545</v>
      </c>
      <c r="R192" s="36">
        <v>225061</v>
      </c>
      <c r="S192" s="36">
        <v>429</v>
      </c>
      <c r="T192" s="37" t="s">
        <v>358</v>
      </c>
      <c r="U192" s="45" t="s">
        <v>826</v>
      </c>
      <c r="V192" s="47" t="s">
        <v>997</v>
      </c>
    </row>
    <row r="193" spans="1:22" ht="14" customHeight="1" x14ac:dyDescent="0.2">
      <c r="A193" s="2" t="s">
        <v>998</v>
      </c>
      <c r="B193" s="2" t="s">
        <v>999</v>
      </c>
      <c r="C193" s="2" t="s">
        <v>825</v>
      </c>
      <c r="D193" s="45" t="s">
        <v>1000</v>
      </c>
      <c r="E193" s="54" t="s">
        <v>1001</v>
      </c>
      <c r="F193" s="27">
        <v>15137.876</v>
      </c>
      <c r="G193" s="55">
        <v>19</v>
      </c>
      <c r="H193" s="26">
        <v>92.974999999999994</v>
      </c>
      <c r="I193" s="29">
        <v>1346.841165</v>
      </c>
      <c r="J193" s="26">
        <v>153.9</v>
      </c>
      <c r="K193" s="27">
        <v>17.5</v>
      </c>
      <c r="L193" s="27">
        <v>136.4</v>
      </c>
      <c r="M193" s="27">
        <v>1346.841165</v>
      </c>
      <c r="N193" s="29">
        <v>1891.4975377887399</v>
      </c>
      <c r="O193" s="34">
        <f>K193/'Table S1b. Compartments'!C$2/6.022E+23*LN(2)</f>
        <v>4.3980208158872499E-7</v>
      </c>
      <c r="Q193" s="51" t="s">
        <v>550</v>
      </c>
      <c r="R193" s="36">
        <v>739424</v>
      </c>
      <c r="S193" s="36">
        <v>399</v>
      </c>
      <c r="T193" s="37" t="s">
        <v>365</v>
      </c>
      <c r="U193" s="45" t="s">
        <v>826</v>
      </c>
      <c r="V193" s="47" t="s">
        <v>1002</v>
      </c>
    </row>
    <row r="194" spans="1:22" ht="14" customHeight="1" x14ac:dyDescent="0.15">
      <c r="A194" s="2" t="s">
        <v>1223</v>
      </c>
      <c r="B194" s="1" t="s">
        <v>1224</v>
      </c>
      <c r="C194" s="2" t="s">
        <v>825</v>
      </c>
      <c r="D194" s="45" t="s">
        <v>1225</v>
      </c>
      <c r="E194" s="54" t="s">
        <v>1226</v>
      </c>
      <c r="F194" s="27">
        <v>36661.638999999901</v>
      </c>
      <c r="G194" s="55">
        <v>0</v>
      </c>
      <c r="H194" s="26">
        <v>247.7</v>
      </c>
      <c r="I194" s="29">
        <v>962.6909455</v>
      </c>
      <c r="J194" s="26">
        <v>247.7</v>
      </c>
      <c r="K194" s="27">
        <v>98.6</v>
      </c>
      <c r="L194" s="27">
        <v>149.1</v>
      </c>
      <c r="M194" s="27">
        <v>962.6909455</v>
      </c>
      <c r="N194" s="29">
        <v>1.87355686756797E-6</v>
      </c>
      <c r="O194" s="34">
        <f>K194/'Table S1b. Compartments'!C$2/6.022E+23*LN(2)</f>
        <v>2.4779705854084733E-6</v>
      </c>
      <c r="Q194" s="50" t="s">
        <v>775</v>
      </c>
      <c r="R194" s="36">
        <v>231448</v>
      </c>
      <c r="S194" s="36">
        <v>984</v>
      </c>
      <c r="T194" s="37" t="s">
        <v>358</v>
      </c>
      <c r="U194" s="45" t="s">
        <v>826</v>
      </c>
      <c r="V194" s="47" t="s">
        <v>1227</v>
      </c>
    </row>
    <row r="195" spans="1:22" ht="14" customHeight="1" x14ac:dyDescent="0.15">
      <c r="A195" s="2" t="s">
        <v>1233</v>
      </c>
      <c r="B195" s="1" t="s">
        <v>1234</v>
      </c>
      <c r="C195" s="2" t="s">
        <v>825</v>
      </c>
      <c r="D195" s="45" t="s">
        <v>1235</v>
      </c>
      <c r="E195" s="54" t="s">
        <v>1236</v>
      </c>
      <c r="F195" s="27">
        <v>144930.16699999999</v>
      </c>
      <c r="G195" s="55">
        <v>34</v>
      </c>
      <c r="H195" s="26">
        <v>256.3</v>
      </c>
      <c r="I195" s="29">
        <v>1204.9915229999999</v>
      </c>
      <c r="J195" s="26">
        <v>256.3</v>
      </c>
      <c r="K195" s="27">
        <v>181.75</v>
      </c>
      <c r="L195" s="27">
        <v>74.55</v>
      </c>
      <c r="M195" s="27">
        <v>1204.9915229999999</v>
      </c>
      <c r="N195" s="29">
        <v>1.87355686756797E-6</v>
      </c>
      <c r="O195" s="34">
        <f>K195/'Table S1b. Compartments'!C$2/6.022E+23*LN(2)</f>
        <v>4.5676587616429007E-6</v>
      </c>
      <c r="Q195" s="50" t="s">
        <v>785</v>
      </c>
      <c r="R195" s="36">
        <v>628410</v>
      </c>
      <c r="S195" s="36">
        <v>3873</v>
      </c>
      <c r="T195" s="37" t="s">
        <v>365</v>
      </c>
      <c r="U195" s="45" t="s">
        <v>826</v>
      </c>
      <c r="V195" s="47" t="s">
        <v>1237</v>
      </c>
    </row>
    <row r="196" spans="1:22" ht="14" customHeight="1" x14ac:dyDescent="0.15">
      <c r="A196" s="2" t="s">
        <v>1228</v>
      </c>
      <c r="B196" s="1" t="s">
        <v>1229</v>
      </c>
      <c r="C196" s="2" t="s">
        <v>825</v>
      </c>
      <c r="D196" s="45" t="s">
        <v>1230</v>
      </c>
      <c r="E196" s="54" t="s">
        <v>1231</v>
      </c>
      <c r="F196" s="27">
        <v>155607.897</v>
      </c>
      <c r="G196" s="55">
        <v>-14</v>
      </c>
      <c r="H196" s="26">
        <v>285.625</v>
      </c>
      <c r="I196" s="29">
        <v>1122.259333</v>
      </c>
      <c r="J196" s="26">
        <v>285.625</v>
      </c>
      <c r="K196" s="27">
        <v>211.07499999999999</v>
      </c>
      <c r="L196" s="27">
        <v>74.55</v>
      </c>
      <c r="M196" s="27">
        <v>1122.259333</v>
      </c>
      <c r="N196" s="29">
        <v>1.87355686756797E-6</v>
      </c>
      <c r="O196" s="34">
        <f>K196/'Table S1b. Compartments'!C$2/6.022E+23*LN(2)</f>
        <v>5.3046413926480058E-6</v>
      </c>
      <c r="Q196" s="50" t="s">
        <v>780</v>
      </c>
      <c r="R196" s="36">
        <v>632286</v>
      </c>
      <c r="S196" s="36">
        <v>4176</v>
      </c>
      <c r="T196" s="37" t="s">
        <v>365</v>
      </c>
      <c r="U196" s="45" t="s">
        <v>826</v>
      </c>
      <c r="V196" s="47" t="s">
        <v>1232</v>
      </c>
    </row>
    <row r="197" spans="1:22" ht="14" customHeight="1" x14ac:dyDescent="0.15">
      <c r="A197" s="2" t="s">
        <v>1238</v>
      </c>
      <c r="B197" s="1" t="s">
        <v>1239</v>
      </c>
      <c r="C197" s="2" t="s">
        <v>825</v>
      </c>
      <c r="D197" s="45" t="s">
        <v>1240</v>
      </c>
      <c r="E197" s="54" t="s">
        <v>1241</v>
      </c>
      <c r="F197" s="27">
        <v>17389.1689999999</v>
      </c>
      <c r="G197" s="55">
        <v>-17</v>
      </c>
      <c r="H197" s="26">
        <v>74.55</v>
      </c>
      <c r="J197" s="26">
        <v>74.55</v>
      </c>
      <c r="K197" s="27">
        <v>0.5</v>
      </c>
      <c r="L197" s="27">
        <v>74.55</v>
      </c>
      <c r="M197" s="27">
        <v>1022.2625430000001</v>
      </c>
      <c r="N197" s="29">
        <v>1.87355686756797E-6</v>
      </c>
      <c r="O197" s="34">
        <f>K197/'Table S1b. Compartments'!C$2/6.022E+23*LN(2)</f>
        <v>1.2565773759677857E-8</v>
      </c>
      <c r="Q197" s="50" t="s">
        <v>790</v>
      </c>
      <c r="R197" s="36">
        <v>29804</v>
      </c>
      <c r="S197" s="36">
        <v>441</v>
      </c>
      <c r="T197" s="37" t="s">
        <v>358</v>
      </c>
      <c r="U197" s="45" t="s">
        <v>826</v>
      </c>
      <c r="V197" s="47" t="s">
        <v>1242</v>
      </c>
    </row>
    <row r="198" spans="1:22" ht="14" customHeight="1" x14ac:dyDescent="0.15">
      <c r="A198" s="2" t="s">
        <v>1248</v>
      </c>
      <c r="B198" s="2" t="s">
        <v>1249</v>
      </c>
      <c r="C198" s="2" t="s">
        <v>825</v>
      </c>
      <c r="D198" s="45" t="s">
        <v>1250</v>
      </c>
      <c r="E198" s="54" t="s">
        <v>1251</v>
      </c>
      <c r="F198" s="27">
        <v>24832.819</v>
      </c>
      <c r="G198" s="55">
        <v>-2</v>
      </c>
      <c r="H198" s="26">
        <v>38.924999999999997</v>
      </c>
      <c r="J198" s="26">
        <v>120</v>
      </c>
      <c r="K198" s="27">
        <v>3</v>
      </c>
      <c r="L198" s="27">
        <v>120</v>
      </c>
      <c r="M198" s="27">
        <v>1022.2625430000001</v>
      </c>
      <c r="N198" s="29">
        <v>1022.2625430000001</v>
      </c>
      <c r="O198" s="34">
        <f>K198/'Table S1b. Compartments'!C$2/6.022E+23*LN(2)</f>
        <v>7.5394642558067134E-8</v>
      </c>
      <c r="Q198" s="50" t="s">
        <v>800</v>
      </c>
      <c r="R198" s="36">
        <v>302383</v>
      </c>
      <c r="S198" s="36">
        <v>648</v>
      </c>
      <c r="T198" s="37" t="s">
        <v>358</v>
      </c>
      <c r="U198" s="45" t="s">
        <v>826</v>
      </c>
      <c r="V198" s="47" t="s">
        <v>1252</v>
      </c>
    </row>
    <row r="199" spans="1:22" ht="14" customHeight="1" x14ac:dyDescent="0.15">
      <c r="A199" s="2" t="s">
        <v>1253</v>
      </c>
      <c r="B199" s="2" t="s">
        <v>1254</v>
      </c>
      <c r="C199" s="2" t="s">
        <v>825</v>
      </c>
      <c r="D199" s="45" t="s">
        <v>1255</v>
      </c>
      <c r="E199" s="54" t="s">
        <v>1256</v>
      </c>
      <c r="F199" s="27">
        <v>26958.228999999999</v>
      </c>
      <c r="G199" s="55">
        <v>0</v>
      </c>
      <c r="H199" s="26">
        <v>231.27500000000001</v>
      </c>
      <c r="I199" s="29">
        <v>835.1126951</v>
      </c>
      <c r="J199" s="26">
        <v>231.27500000000001</v>
      </c>
      <c r="K199" s="27">
        <v>1</v>
      </c>
      <c r="L199" s="27">
        <v>231.27500000000001</v>
      </c>
      <c r="M199" s="27">
        <v>835.1126951</v>
      </c>
      <c r="N199" s="29">
        <v>835.1126951</v>
      </c>
      <c r="O199" s="34">
        <f>K199/'Table S1b. Compartments'!C$2/6.022E+23*LN(2)</f>
        <v>2.5131547519355715E-8</v>
      </c>
      <c r="Q199" s="50" t="s">
        <v>805</v>
      </c>
      <c r="R199" s="36">
        <v>755782</v>
      </c>
      <c r="S199" s="36">
        <v>735</v>
      </c>
      <c r="T199" s="37" t="s">
        <v>365</v>
      </c>
      <c r="U199" s="45" t="s">
        <v>826</v>
      </c>
      <c r="V199" s="47" t="s">
        <v>1257</v>
      </c>
    </row>
    <row r="200" spans="1:22" ht="14" customHeight="1" x14ac:dyDescent="0.15">
      <c r="A200" s="2" t="s">
        <v>1258</v>
      </c>
      <c r="B200" s="2" t="s">
        <v>1259</v>
      </c>
      <c r="C200" s="2" t="s">
        <v>825</v>
      </c>
      <c r="D200" s="45" t="s">
        <v>1260</v>
      </c>
      <c r="E200" s="54" t="s">
        <v>1261</v>
      </c>
      <c r="F200" s="27">
        <v>72377.588000000003</v>
      </c>
      <c r="G200" s="55">
        <v>-1</v>
      </c>
      <c r="H200" s="26">
        <v>229.875</v>
      </c>
      <c r="I200" s="29">
        <v>745.52189229999999</v>
      </c>
      <c r="J200" s="26">
        <v>229.875</v>
      </c>
      <c r="K200" s="27">
        <v>1</v>
      </c>
      <c r="L200" s="27">
        <v>229.875</v>
      </c>
      <c r="M200" s="27">
        <v>745.52189229999999</v>
      </c>
      <c r="N200" s="29">
        <v>745.52189229999999</v>
      </c>
      <c r="O200" s="34">
        <f>K200/'Table S1b. Compartments'!C$2/6.022E+23*LN(2)</f>
        <v>2.5131547519355715E-8</v>
      </c>
      <c r="Q200" s="50" t="s">
        <v>810</v>
      </c>
      <c r="R200" s="36">
        <v>101985</v>
      </c>
      <c r="S200" s="36">
        <v>1947</v>
      </c>
      <c r="T200" s="37" t="s">
        <v>358</v>
      </c>
      <c r="U200" s="45" t="s">
        <v>826</v>
      </c>
      <c r="V200" s="47" t="s">
        <v>1262</v>
      </c>
    </row>
    <row r="201" spans="1:22" ht="14" customHeight="1" x14ac:dyDescent="0.15">
      <c r="A201" s="2" t="s">
        <v>1263</v>
      </c>
      <c r="B201" s="2" t="s">
        <v>1264</v>
      </c>
      <c r="C201" s="2" t="s">
        <v>825</v>
      </c>
      <c r="D201" s="45" t="s">
        <v>1265</v>
      </c>
      <c r="E201" s="54" t="s">
        <v>1266</v>
      </c>
      <c r="F201" s="27">
        <v>24918.255999999899</v>
      </c>
      <c r="G201" s="55">
        <v>6</v>
      </c>
      <c r="H201" s="26">
        <v>20.25</v>
      </c>
      <c r="J201" s="26">
        <v>80</v>
      </c>
      <c r="K201" s="27">
        <v>2</v>
      </c>
      <c r="L201" s="27">
        <v>80</v>
      </c>
      <c r="M201" s="27">
        <v>1022.2625430000001</v>
      </c>
      <c r="N201" s="29">
        <v>1022.2625430000001</v>
      </c>
      <c r="O201" s="34">
        <f>K201/'Table S1b. Compartments'!C$2/6.022E+23*LN(2)</f>
        <v>5.0263095038711429E-8</v>
      </c>
      <c r="Q201" s="50" t="s">
        <v>815</v>
      </c>
      <c r="R201" s="36">
        <v>681847</v>
      </c>
      <c r="S201" s="36">
        <v>642</v>
      </c>
      <c r="T201" s="37" t="s">
        <v>358</v>
      </c>
      <c r="U201" s="45" t="s">
        <v>826</v>
      </c>
      <c r="V201" s="47" t="s">
        <v>1267</v>
      </c>
    </row>
    <row r="202" spans="1:22" ht="14" customHeight="1" x14ac:dyDescent="0.15">
      <c r="A202" s="2" t="s">
        <v>1268</v>
      </c>
      <c r="B202" s="2" t="s">
        <v>1269</v>
      </c>
      <c r="C202" s="2" t="s">
        <v>825</v>
      </c>
      <c r="D202" s="45" t="s">
        <v>1270</v>
      </c>
      <c r="E202" s="54" t="s">
        <v>1271</v>
      </c>
      <c r="F202" s="27">
        <v>22721.645999999899</v>
      </c>
      <c r="G202" s="55">
        <v>4</v>
      </c>
      <c r="H202" s="26">
        <v>9.9499999999999993</v>
      </c>
      <c r="J202" s="26">
        <v>80</v>
      </c>
      <c r="K202" s="27">
        <v>2</v>
      </c>
      <c r="L202" s="27">
        <v>80</v>
      </c>
      <c r="M202" s="27">
        <v>1022.2625430000001</v>
      </c>
      <c r="N202" s="29">
        <v>1022.2625430000001</v>
      </c>
      <c r="O202" s="34">
        <f>K202/'Table S1b. Compartments'!C$2/6.022E+23*LN(2)</f>
        <v>5.0263095038711429E-8</v>
      </c>
      <c r="Q202" s="50" t="s">
        <v>820</v>
      </c>
      <c r="R202" s="36">
        <v>36140</v>
      </c>
      <c r="S202" s="36">
        <v>621</v>
      </c>
      <c r="T202" s="37" t="s">
        <v>365</v>
      </c>
      <c r="U202" s="45" t="s">
        <v>826</v>
      </c>
      <c r="V202" s="47" t="s">
        <v>1272</v>
      </c>
    </row>
    <row r="203" spans="1:22" ht="14" customHeight="1" x14ac:dyDescent="0.2">
      <c r="A203" s="2" t="s">
        <v>352</v>
      </c>
      <c r="B203" s="2" t="s">
        <v>353</v>
      </c>
      <c r="C203" s="2" t="s">
        <v>356</v>
      </c>
      <c r="D203" s="45" t="s">
        <v>354</v>
      </c>
      <c r="E203" s="54" t="s">
        <v>355</v>
      </c>
      <c r="F203" s="27">
        <v>207426.84877470401</v>
      </c>
      <c r="G203" s="55">
        <v>-647</v>
      </c>
      <c r="H203" s="26">
        <v>4.6122968033558802E-2</v>
      </c>
      <c r="I203" s="29">
        <v>6.9906758094974197</v>
      </c>
      <c r="J203" s="26">
        <v>7.4999999999999997E-2</v>
      </c>
      <c r="K203" s="27">
        <v>7.4999999999999997E-2</v>
      </c>
      <c r="M203" s="27">
        <v>6.9906758094974197</v>
      </c>
      <c r="O203" s="34">
        <f>K203/'Table S1b. Compartments'!C$2/6.022E+23*LN(2)</f>
        <v>1.8848660639516785E-9</v>
      </c>
      <c r="Q203" s="51" t="s">
        <v>357</v>
      </c>
      <c r="R203" s="36">
        <v>228950</v>
      </c>
      <c r="S203" s="36">
        <v>648</v>
      </c>
      <c r="T203" s="37" t="s">
        <v>358</v>
      </c>
      <c r="U203" s="45" t="s">
        <v>359</v>
      </c>
      <c r="V203" s="47">
        <v>876756</v>
      </c>
    </row>
    <row r="204" spans="1:22" ht="14" customHeight="1" x14ac:dyDescent="0.2">
      <c r="A204" s="2" t="s">
        <v>360</v>
      </c>
      <c r="B204" s="2" t="s">
        <v>361</v>
      </c>
      <c r="C204" s="2" t="s">
        <v>356</v>
      </c>
      <c r="D204" s="45" t="s">
        <v>362</v>
      </c>
      <c r="E204" s="54" t="s">
        <v>363</v>
      </c>
      <c r="F204" s="27">
        <v>136592.167611148</v>
      </c>
      <c r="G204" s="55">
        <v>-425</v>
      </c>
      <c r="H204" s="26">
        <v>3.2330133501179699E-2</v>
      </c>
      <c r="I204" s="29">
        <v>4.9431030634349096</v>
      </c>
      <c r="J204" s="26">
        <v>7.4999999999999997E-2</v>
      </c>
      <c r="K204" s="27">
        <v>7.4999999999999997E-2</v>
      </c>
      <c r="M204" s="27">
        <v>4.9431030634349096</v>
      </c>
      <c r="O204" s="34">
        <f>K204/'Table S1b. Compartments'!C$2/6.022E+23*LN(2)</f>
        <v>1.8848660639516785E-9</v>
      </c>
      <c r="Q204" s="51" t="s">
        <v>364</v>
      </c>
      <c r="R204" s="36">
        <v>472983</v>
      </c>
      <c r="S204" s="36">
        <v>426</v>
      </c>
      <c r="T204" s="37" t="s">
        <v>365</v>
      </c>
      <c r="U204" s="45" t="s">
        <v>359</v>
      </c>
      <c r="V204" s="47">
        <v>877054</v>
      </c>
    </row>
    <row r="205" spans="1:22" ht="14" customHeight="1" x14ac:dyDescent="0.2">
      <c r="A205" s="2" t="s">
        <v>366</v>
      </c>
      <c r="B205" s="2" t="s">
        <v>367</v>
      </c>
      <c r="C205" s="2" t="s">
        <v>356</v>
      </c>
      <c r="D205" s="45" t="s">
        <v>368</v>
      </c>
      <c r="E205" s="54" t="s">
        <v>369</v>
      </c>
      <c r="F205" s="27">
        <v>209708.28134669201</v>
      </c>
      <c r="G205" s="55">
        <v>-653</v>
      </c>
      <c r="H205" s="26">
        <v>1.6353054971037999E-2</v>
      </c>
      <c r="I205" s="29">
        <v>8.0079199652247706</v>
      </c>
      <c r="J205" s="26">
        <v>7.4999999999999997E-2</v>
      </c>
      <c r="K205" s="27">
        <v>7.4999999999999997E-2</v>
      </c>
      <c r="M205" s="27">
        <v>8.0079199652247706</v>
      </c>
      <c r="O205" s="34">
        <f>K205/'Table S1b. Compartments'!C$2/6.022E+23*LN(2)</f>
        <v>1.8848660639516785E-9</v>
      </c>
      <c r="Q205" s="51" t="s">
        <v>370</v>
      </c>
      <c r="R205" s="36">
        <v>580759</v>
      </c>
      <c r="S205" s="36">
        <v>654</v>
      </c>
      <c r="T205" s="37" t="s">
        <v>365</v>
      </c>
      <c r="U205" s="45" t="s">
        <v>359</v>
      </c>
      <c r="V205" s="47">
        <v>877402</v>
      </c>
    </row>
    <row r="206" spans="1:22" ht="14" customHeight="1" x14ac:dyDescent="0.2">
      <c r="A206" s="2" t="s">
        <v>371</v>
      </c>
      <c r="B206" s="2" t="s">
        <v>372</v>
      </c>
      <c r="C206" s="2" t="s">
        <v>356</v>
      </c>
      <c r="D206" s="45" t="s">
        <v>373</v>
      </c>
      <c r="E206" s="54" t="s">
        <v>374</v>
      </c>
      <c r="F206" s="27">
        <v>439858.620699258</v>
      </c>
      <c r="G206" s="55">
        <v>-1370</v>
      </c>
      <c r="H206" s="26">
        <v>2.6217080972577099E-2</v>
      </c>
      <c r="I206" s="29">
        <v>7.2342469468921102</v>
      </c>
      <c r="J206" s="26">
        <v>7.4999999999999997E-2</v>
      </c>
      <c r="K206" s="27">
        <v>7.4999999999999997E-2</v>
      </c>
      <c r="M206" s="27">
        <v>7.2342469468921102</v>
      </c>
      <c r="O206" s="34">
        <f>K206/'Table S1b. Compartments'!C$2/6.022E+23*LN(2)</f>
        <v>1.8848660639516785E-9</v>
      </c>
      <c r="Q206" s="51" t="s">
        <v>375</v>
      </c>
      <c r="R206" s="36">
        <v>726174</v>
      </c>
      <c r="S206" s="36">
        <v>1371</v>
      </c>
      <c r="T206" s="37" t="s">
        <v>365</v>
      </c>
      <c r="U206" s="45" t="s">
        <v>359</v>
      </c>
      <c r="V206" s="47">
        <v>876984</v>
      </c>
    </row>
    <row r="207" spans="1:22" ht="14" customHeight="1" x14ac:dyDescent="0.2">
      <c r="A207" s="2" t="s">
        <v>376</v>
      </c>
      <c r="B207" s="2" t="s">
        <v>377</v>
      </c>
      <c r="C207" s="2" t="s">
        <v>356</v>
      </c>
      <c r="D207" s="45" t="s">
        <v>378</v>
      </c>
      <c r="E207" s="54" t="s">
        <v>379</v>
      </c>
      <c r="F207" s="27">
        <v>278540.09065226599</v>
      </c>
      <c r="G207" s="55">
        <v>-866</v>
      </c>
      <c r="H207" s="26">
        <v>0.122666641617761</v>
      </c>
      <c r="I207" s="29">
        <v>7.6103865477626096</v>
      </c>
      <c r="J207" s="26">
        <v>0.122666641617761</v>
      </c>
      <c r="K207" s="27">
        <v>0.122666641617761</v>
      </c>
      <c r="M207" s="27">
        <v>7.6103865477626096</v>
      </c>
      <c r="O207" s="34">
        <f>K207/'Table S1b. Compartments'!C$2/6.022E+23*LN(2)</f>
        <v>3.082802532856538E-9</v>
      </c>
      <c r="Q207" s="51" t="s">
        <v>380</v>
      </c>
      <c r="R207" s="36">
        <v>30244</v>
      </c>
      <c r="S207" s="36">
        <v>867</v>
      </c>
      <c r="T207" s="37" t="s">
        <v>358</v>
      </c>
      <c r="U207" s="45" t="s">
        <v>359</v>
      </c>
      <c r="V207" s="47">
        <v>876888</v>
      </c>
    </row>
    <row r="208" spans="1:22" ht="14" customHeight="1" x14ac:dyDescent="0.2">
      <c r="A208" s="2" t="s">
        <v>381</v>
      </c>
      <c r="B208" s="2" t="s">
        <v>382</v>
      </c>
      <c r="C208" s="2" t="s">
        <v>356</v>
      </c>
      <c r="D208" s="45" t="s">
        <v>383</v>
      </c>
      <c r="E208" s="54" t="s">
        <v>384</v>
      </c>
      <c r="F208" s="27">
        <v>324631.12366597197</v>
      </c>
      <c r="G208" s="55">
        <v>-1013</v>
      </c>
      <c r="H208" s="26">
        <v>0.181440859136832</v>
      </c>
      <c r="I208" s="29">
        <v>6.2300574052940103</v>
      </c>
      <c r="J208" s="26">
        <v>0.181440859136832</v>
      </c>
      <c r="K208" s="27">
        <v>0.181440859136832</v>
      </c>
      <c r="M208" s="27">
        <v>6.2300574052940103</v>
      </c>
      <c r="O208" s="34">
        <f>K208/'Table S1b. Compartments'!C$2/6.022E+23*LN(2)</f>
        <v>4.5598895733500194E-9</v>
      </c>
      <c r="Q208" s="51" t="s">
        <v>385</v>
      </c>
      <c r="R208" s="36">
        <v>517837</v>
      </c>
      <c r="S208" s="36">
        <v>1014</v>
      </c>
      <c r="T208" s="37" t="s">
        <v>365</v>
      </c>
      <c r="U208" s="45" t="s">
        <v>359</v>
      </c>
      <c r="V208" s="47">
        <v>876854</v>
      </c>
    </row>
    <row r="209" spans="1:22" ht="14" customHeight="1" x14ac:dyDescent="0.2">
      <c r="A209" s="2" t="s">
        <v>386</v>
      </c>
      <c r="B209" s="2" t="s">
        <v>387</v>
      </c>
      <c r="C209" s="2" t="s">
        <v>356</v>
      </c>
      <c r="D209" s="45" t="s">
        <v>388</v>
      </c>
      <c r="E209" s="54" t="s">
        <v>389</v>
      </c>
      <c r="F209" s="27">
        <v>183104.15933885999</v>
      </c>
      <c r="G209" s="55">
        <v>-569</v>
      </c>
      <c r="H209" s="26">
        <v>3.3596109181141399E-2</v>
      </c>
      <c r="I209" s="29">
        <v>8.2444760248356808</v>
      </c>
      <c r="J209" s="26">
        <v>7.4999999999999997E-2</v>
      </c>
      <c r="K209" s="27">
        <v>7.4999999999999997E-2</v>
      </c>
      <c r="M209" s="27">
        <v>8.2444760248356808</v>
      </c>
      <c r="O209" s="34">
        <f>K209/'Table S1b. Compartments'!C$2/6.022E+23*LN(2)</f>
        <v>1.8848660639516785E-9</v>
      </c>
      <c r="Q209" s="51" t="s">
        <v>390</v>
      </c>
      <c r="R209" s="36">
        <v>297760</v>
      </c>
      <c r="S209" s="36">
        <v>570</v>
      </c>
      <c r="T209" s="37" t="s">
        <v>358</v>
      </c>
      <c r="U209" s="45" t="s">
        <v>359</v>
      </c>
      <c r="V209" s="47">
        <v>876860</v>
      </c>
    </row>
    <row r="210" spans="1:22" ht="14" customHeight="1" x14ac:dyDescent="0.2">
      <c r="A210" s="2" t="s">
        <v>391</v>
      </c>
      <c r="B210" s="2" t="s">
        <v>392</v>
      </c>
      <c r="C210" s="2" t="s">
        <v>356</v>
      </c>
      <c r="D210" s="45" t="s">
        <v>393</v>
      </c>
      <c r="E210" s="54" t="s">
        <v>394</v>
      </c>
      <c r="F210" s="27">
        <v>182657.295338859</v>
      </c>
      <c r="G210" s="55">
        <v>-569</v>
      </c>
      <c r="H210" s="26">
        <v>6.7875841248611707E-2</v>
      </c>
      <c r="I210" s="29">
        <v>9.9700181106423997</v>
      </c>
      <c r="J210" s="26">
        <v>7.4999999999999997E-2</v>
      </c>
      <c r="K210" s="27">
        <v>7.4999999999999997E-2</v>
      </c>
      <c r="M210" s="27">
        <v>9.9700181106423997</v>
      </c>
      <c r="O210" s="34">
        <f>K210/'Table S1b. Compartments'!C$2/6.022E+23*LN(2)</f>
        <v>1.8848660639516785E-9</v>
      </c>
      <c r="Q210" s="51" t="s">
        <v>395</v>
      </c>
      <c r="R210" s="36">
        <v>796612</v>
      </c>
      <c r="S210" s="36">
        <v>570</v>
      </c>
      <c r="T210" s="37" t="s">
        <v>365</v>
      </c>
      <c r="U210" s="45" t="s">
        <v>359</v>
      </c>
      <c r="V210" s="47">
        <v>877019</v>
      </c>
    </row>
    <row r="211" spans="1:22" ht="14" customHeight="1" x14ac:dyDescent="0.15">
      <c r="A211" s="2" t="s">
        <v>396</v>
      </c>
      <c r="B211" s="2" t="s">
        <v>397</v>
      </c>
      <c r="C211" s="2" t="s">
        <v>356</v>
      </c>
      <c r="D211" s="45" t="s">
        <v>398</v>
      </c>
      <c r="E211" s="54" t="s">
        <v>399</v>
      </c>
      <c r="F211" s="27">
        <v>147351.37875708201</v>
      </c>
      <c r="G211" s="55">
        <v>-458</v>
      </c>
      <c r="H211" s="26">
        <v>1.4164756396469099E-2</v>
      </c>
      <c r="I211" s="29">
        <v>4.1874651985612301</v>
      </c>
      <c r="J211" s="26">
        <v>7.4999999999999997E-2</v>
      </c>
      <c r="K211" s="27">
        <v>7.4999999999999997E-2</v>
      </c>
      <c r="M211" s="27">
        <v>4.1874651985612301</v>
      </c>
      <c r="O211" s="34">
        <f>K211/'Table S1b. Compartments'!C$2/6.022E+23*LN(2)</f>
        <v>1.8848660639516785E-9</v>
      </c>
      <c r="Q211" s="50" t="s">
        <v>400</v>
      </c>
      <c r="R211" s="36">
        <v>716977</v>
      </c>
      <c r="S211" s="36">
        <v>459</v>
      </c>
      <c r="T211" s="37" t="s">
        <v>365</v>
      </c>
      <c r="U211" s="45" t="s">
        <v>359</v>
      </c>
      <c r="V211" s="47">
        <v>877130</v>
      </c>
    </row>
    <row r="212" spans="1:22" ht="14" customHeight="1" x14ac:dyDescent="0.2">
      <c r="A212" s="2" t="s">
        <v>401</v>
      </c>
      <c r="B212" s="2" t="s">
        <v>402</v>
      </c>
      <c r="C212" s="2" t="s">
        <v>356</v>
      </c>
      <c r="D212" s="45" t="s">
        <v>403</v>
      </c>
      <c r="E212" s="54" t="s">
        <v>404</v>
      </c>
      <c r="F212" s="27">
        <v>301630.20951612201</v>
      </c>
      <c r="G212" s="55">
        <v>-938</v>
      </c>
      <c r="H212" s="26">
        <v>4.8517836521443897E-2</v>
      </c>
      <c r="I212" s="29">
        <v>14.690812637074901</v>
      </c>
      <c r="J212" s="26">
        <v>7.4999999999999997E-2</v>
      </c>
      <c r="K212" s="27">
        <v>7.4999999999999997E-2</v>
      </c>
      <c r="M212" s="27">
        <v>14.690812637074901</v>
      </c>
      <c r="O212" s="34">
        <f>K212/'Table S1b. Compartments'!C$2/6.022E+23*LN(2)</f>
        <v>1.8848660639516785E-9</v>
      </c>
      <c r="Q212" s="51" t="s">
        <v>405</v>
      </c>
      <c r="R212" s="36">
        <v>797819</v>
      </c>
      <c r="S212" s="36">
        <v>939</v>
      </c>
      <c r="T212" s="37" t="s">
        <v>358</v>
      </c>
      <c r="U212" s="45" t="s">
        <v>359</v>
      </c>
      <c r="V212" s="47">
        <v>877032</v>
      </c>
    </row>
    <row r="213" spans="1:22" ht="14" customHeight="1" x14ac:dyDescent="0.2">
      <c r="A213" s="2" t="s">
        <v>406</v>
      </c>
      <c r="B213" s="2" t="s">
        <v>407</v>
      </c>
      <c r="C213" s="2" t="s">
        <v>356</v>
      </c>
      <c r="D213" s="45" t="s">
        <v>408</v>
      </c>
      <c r="E213" s="54" t="s">
        <v>409</v>
      </c>
      <c r="F213" s="27">
        <v>766878.08065122401</v>
      </c>
      <c r="G213" s="55">
        <v>-2387</v>
      </c>
      <c r="H213" s="26">
        <v>7.9111746966920596E-2</v>
      </c>
      <c r="I213" s="29">
        <v>6.4563955762385996</v>
      </c>
      <c r="J213" s="26">
        <v>7.9111746966920596E-2</v>
      </c>
      <c r="K213" s="27">
        <v>7.9111746966920596E-2</v>
      </c>
      <c r="M213" s="27">
        <v>6.4563955762385996</v>
      </c>
      <c r="O213" s="34">
        <f>K213/'Table S1b. Compartments'!C$2/6.022E+23*LN(2)</f>
        <v>1.98820062823841E-9</v>
      </c>
      <c r="Q213" s="51" t="s">
        <v>410</v>
      </c>
      <c r="R213" s="36">
        <v>390328</v>
      </c>
      <c r="S213" s="36">
        <v>2388</v>
      </c>
      <c r="T213" s="37" t="s">
        <v>358</v>
      </c>
      <c r="U213" s="45" t="s">
        <v>359</v>
      </c>
      <c r="V213" s="47">
        <v>877195</v>
      </c>
    </row>
    <row r="214" spans="1:22" ht="14" customHeight="1" x14ac:dyDescent="0.15">
      <c r="A214" s="2" t="s">
        <v>411</v>
      </c>
      <c r="B214" s="2" t="s">
        <v>412</v>
      </c>
      <c r="C214" s="2" t="s">
        <v>356</v>
      </c>
      <c r="D214" s="45" t="s">
        <v>413</v>
      </c>
      <c r="E214" s="54" t="s">
        <v>414</v>
      </c>
      <c r="F214" s="27">
        <v>462002.49327712</v>
      </c>
      <c r="G214" s="55">
        <v>-1439</v>
      </c>
      <c r="H214" s="26">
        <v>0.21826502801096201</v>
      </c>
      <c r="I214" s="29">
        <v>5.6315292847369696</v>
      </c>
      <c r="J214" s="26">
        <v>0.21826502801096201</v>
      </c>
      <c r="K214" s="27">
        <v>0.21826502801096201</v>
      </c>
      <c r="M214" s="27">
        <v>5.6315292847369696</v>
      </c>
      <c r="O214" s="34">
        <f>K214/'Table S1b. Compartments'!C$2/6.022E+23*LN(2)</f>
        <v>5.4853379232709971E-9</v>
      </c>
      <c r="Q214" s="50" t="s">
        <v>415</v>
      </c>
      <c r="R214" s="36">
        <v>471476</v>
      </c>
      <c r="S214" s="36">
        <v>1440</v>
      </c>
      <c r="T214" s="37" t="s">
        <v>365</v>
      </c>
      <c r="U214" s="45" t="s">
        <v>359</v>
      </c>
      <c r="V214" s="47">
        <v>877135</v>
      </c>
    </row>
    <row r="215" spans="1:22" ht="14" customHeight="1" x14ac:dyDescent="0.15">
      <c r="A215" s="2" t="s">
        <v>791</v>
      </c>
      <c r="B215" s="2" t="s">
        <v>792</v>
      </c>
      <c r="C215" s="2" t="s">
        <v>356</v>
      </c>
      <c r="D215" s="45" t="s">
        <v>793</v>
      </c>
      <c r="E215" s="54" t="s">
        <v>794</v>
      </c>
      <c r="F215" s="27">
        <v>312374.27194805001</v>
      </c>
      <c r="G215" s="55">
        <v>-974</v>
      </c>
      <c r="H215" s="26">
        <v>3.3858412299553803E-2</v>
      </c>
      <c r="I215" s="29">
        <v>9.0111193139532002</v>
      </c>
      <c r="J215" s="26">
        <v>7.4999999999999997E-2</v>
      </c>
      <c r="K215" s="27">
        <v>7.4999999999999997E-2</v>
      </c>
      <c r="M215" s="27">
        <v>9.0111193139532002</v>
      </c>
      <c r="O215" s="34">
        <f>K215/'Table S1b. Compartments'!C$2/6.022E+23*LN(2)</f>
        <v>1.8848660639516785E-9</v>
      </c>
      <c r="Q215" s="51" t="s">
        <v>795</v>
      </c>
      <c r="R215" s="36">
        <v>179871</v>
      </c>
      <c r="S215" s="36">
        <v>975</v>
      </c>
      <c r="T215" s="37" t="s">
        <v>358</v>
      </c>
      <c r="U215" s="45" t="s">
        <v>359</v>
      </c>
      <c r="V215" s="48">
        <v>877340</v>
      </c>
    </row>
    <row r="216" spans="1:22" ht="14" customHeight="1" x14ac:dyDescent="0.15">
      <c r="A216" s="2" t="s">
        <v>416</v>
      </c>
      <c r="B216" s="1" t="s">
        <v>417</v>
      </c>
      <c r="C216" s="2" t="s">
        <v>356</v>
      </c>
      <c r="D216" s="45" t="s">
        <v>418</v>
      </c>
      <c r="E216" s="54" t="s">
        <v>419</v>
      </c>
      <c r="F216" s="27">
        <v>819474.84566688701</v>
      </c>
      <c r="G216" s="55">
        <v>-2555</v>
      </c>
      <c r="H216" s="26">
        <v>1.3966857483597101E-2</v>
      </c>
      <c r="I216" s="29">
        <v>6.3216286382428803</v>
      </c>
      <c r="J216" s="26">
        <v>7.4999999999999997E-2</v>
      </c>
      <c r="K216" s="27">
        <v>7.4999999999999997E-2</v>
      </c>
      <c r="M216" s="27">
        <v>6.3216286382428803</v>
      </c>
      <c r="O216" s="34">
        <f>K216/'Table S1b. Compartments'!C$2/6.022E+23*LN(2)</f>
        <v>1.8848660639516785E-9</v>
      </c>
      <c r="Q216" s="50" t="s">
        <v>420</v>
      </c>
      <c r="R216" s="36">
        <v>269438</v>
      </c>
      <c r="S216" s="36">
        <v>2556</v>
      </c>
      <c r="T216" s="37" t="s">
        <v>358</v>
      </c>
      <c r="U216" s="45" t="s">
        <v>359</v>
      </c>
      <c r="V216" s="47">
        <v>876777</v>
      </c>
    </row>
    <row r="217" spans="1:22" ht="14" customHeight="1" x14ac:dyDescent="0.15">
      <c r="A217" s="2" t="s">
        <v>421</v>
      </c>
      <c r="B217" s="1" t="s">
        <v>422</v>
      </c>
      <c r="C217" s="2" t="s">
        <v>356</v>
      </c>
      <c r="D217" s="45" t="s">
        <v>423</v>
      </c>
      <c r="E217" s="54" t="s">
        <v>424</v>
      </c>
      <c r="F217" s="27">
        <v>407483.28026145598</v>
      </c>
      <c r="G217" s="55">
        <v>-1271</v>
      </c>
      <c r="H217" s="26">
        <v>2.0011272898949502E-2</v>
      </c>
      <c r="I217" s="29">
        <v>8.8786815107786907</v>
      </c>
      <c r="J217" s="26">
        <v>7.4999999999999997E-2</v>
      </c>
      <c r="K217" s="27">
        <v>7.4999999999999997E-2</v>
      </c>
      <c r="M217" s="27">
        <v>8.8786815107786907</v>
      </c>
      <c r="O217" s="34">
        <f>K217/'Table S1b. Compartments'!C$2/6.022E+23*LN(2)</f>
        <v>1.8848660639516785E-9</v>
      </c>
      <c r="Q217" s="50" t="s">
        <v>425</v>
      </c>
      <c r="R217" s="36">
        <v>268204</v>
      </c>
      <c r="S217" s="36">
        <v>1272</v>
      </c>
      <c r="T217" s="37" t="s">
        <v>358</v>
      </c>
      <c r="U217" s="45" t="s">
        <v>359</v>
      </c>
      <c r="V217" s="47">
        <v>877077</v>
      </c>
    </row>
    <row r="218" spans="1:22" ht="14" customHeight="1" x14ac:dyDescent="0.15">
      <c r="A218" s="2" t="s">
        <v>426</v>
      </c>
      <c r="B218" s="1" t="s">
        <v>427</v>
      </c>
      <c r="C218" s="2" t="s">
        <v>356</v>
      </c>
      <c r="D218" s="45" t="s">
        <v>428</v>
      </c>
      <c r="E218" s="54" t="s">
        <v>429</v>
      </c>
      <c r="F218" s="27">
        <v>361551.33881973801</v>
      </c>
      <c r="G218" s="55">
        <v>-1130</v>
      </c>
      <c r="H218" s="26">
        <v>2.0011272898949502E-2</v>
      </c>
      <c r="I218" s="29">
        <v>8.8786815107786907</v>
      </c>
      <c r="J218" s="26">
        <v>7.4999999999999997E-2</v>
      </c>
      <c r="K218" s="27">
        <v>7.4999999999999997E-2</v>
      </c>
      <c r="M218" s="27">
        <v>8.8786815107786907</v>
      </c>
      <c r="O218" s="34">
        <f>K218/'Table S1b. Compartments'!C$2/6.022E+23*LN(2)</f>
        <v>1.8848660639516785E-9</v>
      </c>
      <c r="Q218" s="50" t="s">
        <v>430</v>
      </c>
      <c r="R218" s="36">
        <v>267072</v>
      </c>
      <c r="S218" s="36">
        <v>1131</v>
      </c>
      <c r="T218" s="37" t="s">
        <v>358</v>
      </c>
      <c r="U218" s="45" t="s">
        <v>359</v>
      </c>
      <c r="V218" s="47">
        <v>876977</v>
      </c>
    </row>
    <row r="219" spans="1:22" ht="14" customHeight="1" x14ac:dyDescent="0.15">
      <c r="A219" s="2" t="s">
        <v>431</v>
      </c>
      <c r="B219" s="1" t="s">
        <v>432</v>
      </c>
      <c r="C219" s="2" t="s">
        <v>356</v>
      </c>
      <c r="D219" s="45" t="s">
        <v>433</v>
      </c>
      <c r="E219" s="54" t="s">
        <v>434</v>
      </c>
      <c r="F219" s="27">
        <v>386886.16782756901</v>
      </c>
      <c r="G219" s="55">
        <v>-1214</v>
      </c>
      <c r="H219" s="26">
        <v>6.0444154153523897E-3</v>
      </c>
      <c r="I219" s="29">
        <v>11.4357343833145</v>
      </c>
      <c r="J219" s="26">
        <v>7.4999999999999997E-2</v>
      </c>
      <c r="K219" s="27">
        <v>7.4999999999999997E-2</v>
      </c>
      <c r="M219" s="27">
        <v>11.4357343833145</v>
      </c>
      <c r="O219" s="34">
        <f>K219/'Table S1b. Compartments'!C$2/6.022E+23*LN(2)</f>
        <v>1.8848660639516785E-9</v>
      </c>
      <c r="Q219" s="50" t="s">
        <v>435</v>
      </c>
      <c r="R219" s="36">
        <v>265865</v>
      </c>
      <c r="S219" s="36">
        <v>1215</v>
      </c>
      <c r="T219" s="37" t="s">
        <v>358</v>
      </c>
      <c r="U219" s="45" t="s">
        <v>359</v>
      </c>
      <c r="V219" s="47">
        <v>877136</v>
      </c>
    </row>
    <row r="220" spans="1:22" ht="14" customHeight="1" x14ac:dyDescent="0.15">
      <c r="A220" s="2" t="s">
        <v>436</v>
      </c>
      <c r="B220" s="2" t="s">
        <v>437</v>
      </c>
      <c r="C220" s="2" t="s">
        <v>356</v>
      </c>
      <c r="D220" s="45" t="s">
        <v>438</v>
      </c>
      <c r="E220" s="54" t="s">
        <v>439</v>
      </c>
      <c r="F220" s="27">
        <v>316281.91109202598</v>
      </c>
      <c r="G220" s="55">
        <v>-986</v>
      </c>
      <c r="H220" s="26">
        <v>5.7312795367972298E-2</v>
      </c>
      <c r="I220" s="29">
        <v>9.2619295580448995</v>
      </c>
      <c r="J220" s="26">
        <v>7.4999999999999997E-2</v>
      </c>
      <c r="K220" s="27">
        <v>7.4999999999999997E-2</v>
      </c>
      <c r="M220" s="27">
        <v>9.2619295580448995</v>
      </c>
      <c r="O220" s="34">
        <f>K220/'Table S1b. Compartments'!C$2/6.022E+23*LN(2)</f>
        <v>1.8848660639516785E-9</v>
      </c>
      <c r="Q220" s="50" t="s">
        <v>440</v>
      </c>
      <c r="R220" s="36">
        <v>355685</v>
      </c>
      <c r="S220" s="36">
        <v>987</v>
      </c>
      <c r="T220" s="37" t="s">
        <v>358</v>
      </c>
      <c r="U220" s="45" t="s">
        <v>359</v>
      </c>
      <c r="V220" s="47">
        <v>877241</v>
      </c>
    </row>
    <row r="221" spans="1:22" ht="14" customHeight="1" x14ac:dyDescent="0.15">
      <c r="A221" s="2" t="s">
        <v>441</v>
      </c>
      <c r="B221" s="2" t="s">
        <v>442</v>
      </c>
      <c r="C221" s="2" t="s">
        <v>356</v>
      </c>
      <c r="D221" s="45" t="s">
        <v>443</v>
      </c>
      <c r="E221" s="54" t="s">
        <v>444</v>
      </c>
      <c r="F221" s="27">
        <v>413548.85626341403</v>
      </c>
      <c r="G221" s="55">
        <v>-1292</v>
      </c>
      <c r="H221" s="26">
        <v>3.2288682223260798E-2</v>
      </c>
      <c r="I221" s="29">
        <v>8.7547059485021599</v>
      </c>
      <c r="J221" s="26">
        <v>7.4999999999999997E-2</v>
      </c>
      <c r="K221" s="27">
        <v>7.4999999999999997E-2</v>
      </c>
      <c r="M221" s="27">
        <v>8.7547059485021599</v>
      </c>
      <c r="O221" s="34">
        <f>K221/'Table S1b. Compartments'!C$2/6.022E+23*LN(2)</f>
        <v>1.8848660639516785E-9</v>
      </c>
      <c r="Q221" s="50" t="s">
        <v>445</v>
      </c>
      <c r="R221" s="36">
        <v>301113</v>
      </c>
      <c r="S221" s="36">
        <v>1293</v>
      </c>
      <c r="T221" s="37" t="s">
        <v>358</v>
      </c>
      <c r="U221" s="45" t="s">
        <v>359</v>
      </c>
      <c r="V221" s="47">
        <v>876909</v>
      </c>
    </row>
    <row r="222" spans="1:22" ht="14" customHeight="1" x14ac:dyDescent="0.15">
      <c r="A222" s="2" t="s">
        <v>446</v>
      </c>
      <c r="B222" s="2" t="s">
        <v>447</v>
      </c>
      <c r="C222" s="2" t="s">
        <v>356</v>
      </c>
      <c r="D222" s="45" t="s">
        <v>448</v>
      </c>
      <c r="E222" s="54" t="s">
        <v>449</v>
      </c>
      <c r="F222" s="27">
        <v>394736.29125754</v>
      </c>
      <c r="G222" s="55">
        <v>-1229</v>
      </c>
      <c r="H222" s="26">
        <v>0.181440859136832</v>
      </c>
      <c r="I222" s="29">
        <v>6.2300574052940103</v>
      </c>
      <c r="J222" s="26">
        <v>0.181440859136832</v>
      </c>
      <c r="K222" s="27">
        <v>0.181440859136832</v>
      </c>
      <c r="M222" s="27">
        <v>6.2300574052940103</v>
      </c>
      <c r="O222" s="34">
        <f>K222/'Table S1b. Compartments'!C$2/6.022E+23*LN(2)</f>
        <v>4.5598895733500194E-9</v>
      </c>
      <c r="Q222" s="50" t="s">
        <v>450</v>
      </c>
      <c r="R222" s="36">
        <v>516605</v>
      </c>
      <c r="S222" s="36">
        <v>1230</v>
      </c>
      <c r="T222" s="37" t="s">
        <v>365</v>
      </c>
      <c r="U222" s="45" t="s">
        <v>359</v>
      </c>
      <c r="V222" s="47">
        <v>876849</v>
      </c>
    </row>
    <row r="223" spans="1:22" ht="14" customHeight="1" x14ac:dyDescent="0.15">
      <c r="A223" s="2" t="s">
        <v>451</v>
      </c>
      <c r="B223" s="2" t="s">
        <v>452</v>
      </c>
      <c r="C223" s="2" t="s">
        <v>356</v>
      </c>
      <c r="D223" s="45" t="s">
        <v>453</v>
      </c>
      <c r="E223" s="54" t="s">
        <v>454</v>
      </c>
      <c r="F223" s="27">
        <v>489559.48457094497</v>
      </c>
      <c r="G223" s="55">
        <v>-1526</v>
      </c>
      <c r="H223" s="26">
        <v>3.4268227082233697E-2</v>
      </c>
      <c r="I223" s="29">
        <v>9.4188583852966694</v>
      </c>
      <c r="J223" s="26">
        <v>7.4999999999999997E-2</v>
      </c>
      <c r="K223" s="27">
        <v>7.4999999999999997E-2</v>
      </c>
      <c r="M223" s="27">
        <v>9.4188583852966694</v>
      </c>
      <c r="O223" s="34">
        <f>K223/'Table S1b. Compartments'!C$2/6.022E+23*LN(2)</f>
        <v>1.8848660639516785E-9</v>
      </c>
      <c r="Q223" s="50" t="s">
        <v>455</v>
      </c>
      <c r="R223" s="36">
        <v>754263</v>
      </c>
      <c r="S223" s="36">
        <v>1527</v>
      </c>
      <c r="T223" s="37" t="s">
        <v>365</v>
      </c>
      <c r="U223" s="45" t="s">
        <v>359</v>
      </c>
      <c r="V223" s="47">
        <v>877355</v>
      </c>
    </row>
    <row r="224" spans="1:22" ht="14" customHeight="1" x14ac:dyDescent="0.15">
      <c r="A224" s="2" t="s">
        <v>456</v>
      </c>
      <c r="B224" s="1" t="s">
        <v>457</v>
      </c>
      <c r="C224" s="2" t="s">
        <v>356</v>
      </c>
      <c r="D224" s="45" t="s">
        <v>458</v>
      </c>
      <c r="E224" s="54" t="s">
        <v>459</v>
      </c>
      <c r="F224" s="27">
        <v>317293.57737801998</v>
      </c>
      <c r="G224" s="55">
        <v>-989</v>
      </c>
      <c r="H224" s="26">
        <v>2.6883168782576801E-2</v>
      </c>
      <c r="I224" s="29">
        <v>3.6171234734460498</v>
      </c>
      <c r="J224" s="26">
        <v>7.4999999999999997E-2</v>
      </c>
      <c r="K224" s="27">
        <v>7.4999999999999997E-2</v>
      </c>
      <c r="M224" s="27">
        <v>3.6171234734460498</v>
      </c>
      <c r="O224" s="34">
        <f>K224/'Table S1b. Compartments'!C$2/6.022E+23*LN(2)</f>
        <v>1.8848660639516785E-9</v>
      </c>
      <c r="Q224" s="50" t="s">
        <v>460</v>
      </c>
      <c r="R224" s="36">
        <v>728749</v>
      </c>
      <c r="S224" s="36">
        <v>990</v>
      </c>
      <c r="T224" s="37" t="s">
        <v>365</v>
      </c>
      <c r="U224" s="45" t="s">
        <v>359</v>
      </c>
      <c r="V224" s="47">
        <v>877047</v>
      </c>
    </row>
    <row r="225" spans="1:22" ht="14" customHeight="1" x14ac:dyDescent="0.15">
      <c r="A225" s="2" t="s">
        <v>461</v>
      </c>
      <c r="B225" s="1" t="s">
        <v>462</v>
      </c>
      <c r="C225" s="2" t="s">
        <v>356</v>
      </c>
      <c r="D225" s="45" t="s">
        <v>463</v>
      </c>
      <c r="E225" s="54" t="s">
        <v>464</v>
      </c>
      <c r="F225" s="27">
        <v>358464.784675762</v>
      </c>
      <c r="G225" s="55">
        <v>-1118</v>
      </c>
      <c r="H225" s="26">
        <v>2.6883168782576801E-2</v>
      </c>
      <c r="I225" s="29">
        <v>3.6171234734460498</v>
      </c>
      <c r="J225" s="26">
        <v>7.4999999999999997E-2</v>
      </c>
      <c r="K225" s="27">
        <v>7.4999999999999997E-2</v>
      </c>
      <c r="M225" s="27">
        <v>3.6171234734460498</v>
      </c>
      <c r="O225" s="34">
        <f>K225/'Table S1b. Compartments'!C$2/6.022E+23*LN(2)</f>
        <v>1.8848660639516785E-9</v>
      </c>
      <c r="Q225" s="50" t="s">
        <v>465</v>
      </c>
      <c r="R225" s="36">
        <v>731678</v>
      </c>
      <c r="S225" s="36">
        <v>1119</v>
      </c>
      <c r="T225" s="37" t="s">
        <v>365</v>
      </c>
      <c r="U225" s="45" t="s">
        <v>359</v>
      </c>
      <c r="V225" s="47">
        <v>877112</v>
      </c>
    </row>
    <row r="226" spans="1:22" ht="14" customHeight="1" x14ac:dyDescent="0.15">
      <c r="A226" s="2" t="s">
        <v>466</v>
      </c>
      <c r="B226" s="1" t="s">
        <v>467</v>
      </c>
      <c r="C226" s="2" t="s">
        <v>356</v>
      </c>
      <c r="D226" s="45" t="s">
        <v>468</v>
      </c>
      <c r="E226" s="54" t="s">
        <v>469</v>
      </c>
      <c r="F226" s="27">
        <v>623693.86746808805</v>
      </c>
      <c r="G226" s="55">
        <v>-1955</v>
      </c>
      <c r="H226" s="26">
        <v>2.6883168782576801E-2</v>
      </c>
      <c r="I226" s="29">
        <v>3.6171234734460498</v>
      </c>
      <c r="J226" s="26">
        <v>7.4999999999999997E-2</v>
      </c>
      <c r="K226" s="27">
        <v>7.4999999999999997E-2</v>
      </c>
      <c r="M226" s="27">
        <v>3.6171234734460498</v>
      </c>
      <c r="O226" s="34">
        <f>K226/'Table S1b. Compartments'!C$2/6.022E+23*LN(2)</f>
        <v>1.8848660639516785E-9</v>
      </c>
      <c r="Q226" s="50" t="s">
        <v>470</v>
      </c>
      <c r="R226" s="36">
        <v>729723</v>
      </c>
      <c r="S226" s="36">
        <v>1956</v>
      </c>
      <c r="T226" s="37" t="s">
        <v>365</v>
      </c>
      <c r="U226" s="45" t="s">
        <v>359</v>
      </c>
      <c r="V226" s="47">
        <v>877113</v>
      </c>
    </row>
    <row r="227" spans="1:22" ht="14" customHeight="1" x14ac:dyDescent="0.15">
      <c r="A227" s="2" t="s">
        <v>471</v>
      </c>
      <c r="B227" s="2" t="s">
        <v>472</v>
      </c>
      <c r="C227" s="2" t="s">
        <v>356</v>
      </c>
      <c r="D227" s="45" t="s">
        <v>473</v>
      </c>
      <c r="E227" s="54" t="s">
        <v>474</v>
      </c>
      <c r="F227" s="27">
        <v>178153.19590888999</v>
      </c>
      <c r="G227" s="55">
        <v>-554</v>
      </c>
      <c r="H227" s="26">
        <v>3.4779329081663202E-2</v>
      </c>
      <c r="I227" s="29">
        <v>7.9170177763307699</v>
      </c>
      <c r="J227" s="26">
        <v>7.4999999999999997E-2</v>
      </c>
      <c r="K227" s="27">
        <v>7.4999999999999997E-2</v>
      </c>
      <c r="M227" s="27">
        <v>7.9170177763307699</v>
      </c>
      <c r="O227" s="34">
        <f>K227/'Table S1b. Compartments'!C$2/6.022E+23*LN(2)</f>
        <v>1.8848660639516785E-9</v>
      </c>
      <c r="Q227" s="50" t="s">
        <v>475</v>
      </c>
      <c r="R227" s="36">
        <v>649839</v>
      </c>
      <c r="S227" s="36">
        <v>555</v>
      </c>
      <c r="T227" s="37" t="s">
        <v>358</v>
      </c>
      <c r="U227" s="45" t="s">
        <v>359</v>
      </c>
      <c r="V227" s="47">
        <v>876725</v>
      </c>
    </row>
    <row r="228" spans="1:22" ht="14" customHeight="1" x14ac:dyDescent="0.15">
      <c r="A228" s="2" t="s">
        <v>476</v>
      </c>
      <c r="B228" s="2" t="s">
        <v>477</v>
      </c>
      <c r="C228" s="2" t="s">
        <v>356</v>
      </c>
      <c r="D228" s="45" t="s">
        <v>478</v>
      </c>
      <c r="E228" s="54" t="s">
        <v>479</v>
      </c>
      <c r="F228" s="27">
        <v>373868.51525166602</v>
      </c>
      <c r="G228" s="55">
        <v>-1166</v>
      </c>
      <c r="H228" s="26">
        <v>1.75851329731068E-2</v>
      </c>
      <c r="I228" s="29">
        <v>9.3087986074464499</v>
      </c>
      <c r="J228" s="26">
        <v>7.4999999999999997E-2</v>
      </c>
      <c r="K228" s="27">
        <v>7.4999999999999997E-2</v>
      </c>
      <c r="M228" s="27">
        <v>9.3087986074464499</v>
      </c>
      <c r="O228" s="34">
        <f>K228/'Table S1b. Compartments'!C$2/6.022E+23*LN(2)</f>
        <v>1.8848660639516785E-9</v>
      </c>
      <c r="Q228" s="50" t="s">
        <v>480</v>
      </c>
      <c r="R228" s="36">
        <v>86925</v>
      </c>
      <c r="S228" s="36">
        <v>1167</v>
      </c>
      <c r="T228" s="37" t="s">
        <v>365</v>
      </c>
      <c r="U228" s="45" t="s">
        <v>359</v>
      </c>
      <c r="V228" s="47">
        <v>877326</v>
      </c>
    </row>
    <row r="229" spans="1:22" ht="14" customHeight="1" x14ac:dyDescent="0.15">
      <c r="A229" s="2" t="s">
        <v>481</v>
      </c>
      <c r="B229" s="2" t="s">
        <v>482</v>
      </c>
      <c r="C229" s="2" t="s">
        <v>356</v>
      </c>
      <c r="D229" s="45" t="s">
        <v>483</v>
      </c>
      <c r="E229" s="54" t="s">
        <v>484</v>
      </c>
      <c r="F229" s="27">
        <v>903298.66612035397</v>
      </c>
      <c r="G229" s="55">
        <v>-2822</v>
      </c>
      <c r="H229" s="26">
        <v>5.8423123905859103E-2</v>
      </c>
      <c r="I229" s="29">
        <v>7.5546898656811399</v>
      </c>
      <c r="J229" s="26">
        <v>7.4999999999999997E-2</v>
      </c>
      <c r="K229" s="27">
        <v>7.4999999999999997E-2</v>
      </c>
      <c r="M229" s="27">
        <v>7.5546898656811399</v>
      </c>
      <c r="O229" s="34">
        <f>K229/'Table S1b. Compartments'!C$2/6.022E+23*LN(2)</f>
        <v>1.8848660639516785E-9</v>
      </c>
      <c r="Q229" s="50" t="s">
        <v>485</v>
      </c>
      <c r="R229" s="36">
        <v>250326</v>
      </c>
      <c r="S229" s="36">
        <v>2823</v>
      </c>
      <c r="T229" s="37" t="s">
        <v>358</v>
      </c>
      <c r="U229" s="45" t="s">
        <v>359</v>
      </c>
      <c r="V229" s="47">
        <v>876972</v>
      </c>
    </row>
    <row r="230" spans="1:22" ht="14" customHeight="1" x14ac:dyDescent="0.15">
      <c r="A230" s="2" t="s">
        <v>486</v>
      </c>
      <c r="B230" s="2" t="s">
        <v>487</v>
      </c>
      <c r="C230" s="2" t="s">
        <v>356</v>
      </c>
      <c r="D230" s="45" t="s">
        <v>488</v>
      </c>
      <c r="E230" s="54" t="s">
        <v>489</v>
      </c>
      <c r="F230" s="27">
        <v>489139.99457094597</v>
      </c>
      <c r="G230" s="55">
        <v>-1526</v>
      </c>
      <c r="H230" s="26">
        <v>5.7312795367972298E-2</v>
      </c>
      <c r="I230" s="29">
        <v>9.2619295580448995</v>
      </c>
      <c r="J230" s="26">
        <v>7.4999999999999997E-2</v>
      </c>
      <c r="K230" s="27">
        <v>7.4999999999999997E-2</v>
      </c>
      <c r="M230" s="27">
        <v>9.2619295580448995</v>
      </c>
      <c r="O230" s="34">
        <f>K230/'Table S1b. Compartments'!C$2/6.022E+23*LN(2)</f>
        <v>1.8848660639516785E-9</v>
      </c>
      <c r="Q230" s="50" t="s">
        <v>490</v>
      </c>
      <c r="R230" s="36">
        <v>356677</v>
      </c>
      <c r="S230" s="36">
        <v>1527</v>
      </c>
      <c r="T230" s="37" t="s">
        <v>358</v>
      </c>
      <c r="U230" s="45" t="s">
        <v>359</v>
      </c>
      <c r="V230" s="47">
        <v>877217</v>
      </c>
    </row>
    <row r="231" spans="1:22" ht="14" customHeight="1" x14ac:dyDescent="0.15">
      <c r="A231" s="2" t="s">
        <v>491</v>
      </c>
      <c r="B231" s="2" t="s">
        <v>492</v>
      </c>
      <c r="C231" s="2" t="s">
        <v>356</v>
      </c>
      <c r="D231" s="45" t="s">
        <v>493</v>
      </c>
      <c r="E231" s="54" t="s">
        <v>494</v>
      </c>
      <c r="F231" s="27">
        <v>233658.11749654199</v>
      </c>
      <c r="G231" s="55">
        <v>-728</v>
      </c>
      <c r="H231" s="26">
        <v>2.5160691249214499E-2</v>
      </c>
      <c r="I231" s="29">
        <v>7.0944133816531201</v>
      </c>
      <c r="J231" s="26">
        <v>7.4999999999999997E-2</v>
      </c>
      <c r="K231" s="27">
        <v>7.4999999999999997E-2</v>
      </c>
      <c r="M231" s="27">
        <v>7.0944133816531201</v>
      </c>
      <c r="O231" s="34">
        <f>K231/'Table S1b. Compartments'!C$2/6.022E+23*LN(2)</f>
        <v>1.8848660639516785E-9</v>
      </c>
      <c r="Q231" s="50" t="s">
        <v>495</v>
      </c>
      <c r="R231" s="36">
        <v>758747</v>
      </c>
      <c r="S231" s="36">
        <v>729</v>
      </c>
      <c r="T231" s="37" t="s">
        <v>358</v>
      </c>
      <c r="U231" s="45" t="s">
        <v>359</v>
      </c>
      <c r="V231" s="47">
        <v>877000</v>
      </c>
    </row>
    <row r="232" spans="1:22" ht="14" customHeight="1" x14ac:dyDescent="0.15">
      <c r="A232" s="2" t="s">
        <v>501</v>
      </c>
      <c r="B232" s="1" t="s">
        <v>502</v>
      </c>
      <c r="C232" s="2" t="s">
        <v>356</v>
      </c>
      <c r="D232" s="45" t="s">
        <v>503</v>
      </c>
      <c r="E232" s="54" t="s">
        <v>504</v>
      </c>
      <c r="F232" s="27">
        <v>499607.89285889798</v>
      </c>
      <c r="G232" s="55">
        <v>-1550</v>
      </c>
      <c r="H232" s="26">
        <v>199.15137617193199</v>
      </c>
      <c r="J232" s="26">
        <v>199.15137617193199</v>
      </c>
      <c r="K232" s="27">
        <v>62.751376171932499</v>
      </c>
      <c r="L232" s="27">
        <v>136.39999999999901</v>
      </c>
      <c r="M232" s="27">
        <v>41.488976310824199</v>
      </c>
      <c r="N232" s="29">
        <v>1891.4975377887399</v>
      </c>
      <c r="O232" s="34">
        <f>K232/'Table S1b. Compartments'!C$2/6.022E+23*LN(2)</f>
        <v>1.5770391921698875E-6</v>
      </c>
      <c r="Q232" s="51" t="s">
        <v>505</v>
      </c>
      <c r="R232" s="36">
        <v>118250</v>
      </c>
      <c r="S232" s="36">
        <v>1551</v>
      </c>
      <c r="T232" s="37" t="s">
        <v>358</v>
      </c>
      <c r="U232" s="45" t="s">
        <v>359</v>
      </c>
      <c r="V232" s="48">
        <v>877200</v>
      </c>
    </row>
    <row r="233" spans="1:22" ht="14" customHeight="1" x14ac:dyDescent="0.15">
      <c r="A233" s="2" t="s">
        <v>506</v>
      </c>
      <c r="B233" s="1" t="s">
        <v>507</v>
      </c>
      <c r="C233" s="2" t="s">
        <v>356</v>
      </c>
      <c r="D233" s="45" t="s">
        <v>508</v>
      </c>
      <c r="E233" s="54" t="s">
        <v>509</v>
      </c>
      <c r="F233" s="27">
        <v>937377.84360418899</v>
      </c>
      <c r="G233" s="55">
        <v>-2904</v>
      </c>
      <c r="H233" s="26">
        <v>184.17250471071199</v>
      </c>
      <c r="J233" s="26">
        <v>184.17250471071199</v>
      </c>
      <c r="K233" s="27">
        <v>47.7725047107118</v>
      </c>
      <c r="L233" s="27">
        <v>136.4</v>
      </c>
      <c r="M233" s="27">
        <v>41.488976310824199</v>
      </c>
      <c r="N233" s="29">
        <v>1891.4975377887399</v>
      </c>
      <c r="O233" s="34">
        <f>K233/'Table S1b. Compartments'!C$2/6.022E+23*LN(2)</f>
        <v>1.2005969722558982E-6</v>
      </c>
      <c r="Q233" s="51" t="s">
        <v>510</v>
      </c>
      <c r="R233" s="36">
        <v>120057</v>
      </c>
      <c r="S233" s="36">
        <v>2905</v>
      </c>
      <c r="T233" s="37" t="s">
        <v>358</v>
      </c>
      <c r="U233" s="45" t="s">
        <v>359</v>
      </c>
      <c r="V233" s="48">
        <v>876745</v>
      </c>
    </row>
    <row r="234" spans="1:22" ht="14" customHeight="1" x14ac:dyDescent="0.15">
      <c r="A234" s="2" t="s">
        <v>496</v>
      </c>
      <c r="B234" s="1" t="s">
        <v>497</v>
      </c>
      <c r="C234" s="2" t="s">
        <v>356</v>
      </c>
      <c r="D234" s="45" t="s">
        <v>498</v>
      </c>
      <c r="E234" s="54" t="s">
        <v>499</v>
      </c>
      <c r="F234" s="27">
        <v>34733.961295784</v>
      </c>
      <c r="G234" s="55">
        <v>-107</v>
      </c>
      <c r="H234" s="26">
        <v>37.784333484413203</v>
      </c>
      <c r="I234" s="29">
        <v>41.488976310824199</v>
      </c>
      <c r="J234" s="26">
        <v>136.4</v>
      </c>
      <c r="K234" s="27">
        <v>0.5</v>
      </c>
      <c r="L234" s="27">
        <v>136.4</v>
      </c>
      <c r="M234" s="27">
        <v>41.488976310824199</v>
      </c>
      <c r="N234" s="29">
        <v>1891.4975377887399</v>
      </c>
      <c r="O234" s="34">
        <f>K234/'Table S1b. Compartments'!C$2/6.022E+23*LN(2)</f>
        <v>1.2565773759677857E-8</v>
      </c>
      <c r="Q234" s="51" t="s">
        <v>500</v>
      </c>
      <c r="R234" s="36">
        <v>122999</v>
      </c>
      <c r="S234" s="36">
        <v>108</v>
      </c>
      <c r="T234" s="37" t="s">
        <v>358</v>
      </c>
      <c r="U234" s="45" t="s">
        <v>359</v>
      </c>
      <c r="V234" s="48">
        <v>876742</v>
      </c>
    </row>
    <row r="235" spans="1:22" ht="14" customHeight="1" x14ac:dyDescent="0.2">
      <c r="A235" s="2" t="s">
        <v>651</v>
      </c>
      <c r="B235" s="2" t="s">
        <v>652</v>
      </c>
      <c r="C235" s="2" t="s">
        <v>356</v>
      </c>
      <c r="D235" s="45" t="s">
        <v>653</v>
      </c>
      <c r="E235" s="54" t="s">
        <v>654</v>
      </c>
      <c r="F235" s="27">
        <v>156318.57833102799</v>
      </c>
      <c r="G235" s="55">
        <v>-485</v>
      </c>
      <c r="H235" s="26">
        <v>8.9063949581268398E-2</v>
      </c>
      <c r="I235" s="29">
        <v>7.7595579970716901</v>
      </c>
      <c r="J235" s="26">
        <v>8.9063949581268398E-2</v>
      </c>
      <c r="K235" s="27">
        <v>8.9063949581268398E-2</v>
      </c>
      <c r="M235" s="27">
        <v>7.7595579970716901</v>
      </c>
      <c r="O235" s="34">
        <f>K235/'Table S1b. Compartments'!C$2/6.022E+23*LN(2)</f>
        <v>2.238314881163148E-9</v>
      </c>
      <c r="Q235" s="51" t="s">
        <v>655</v>
      </c>
      <c r="R235" s="36">
        <v>659782</v>
      </c>
      <c r="S235" s="36">
        <v>486</v>
      </c>
      <c r="T235" s="37" t="s">
        <v>358</v>
      </c>
      <c r="U235" s="45" t="s">
        <v>359</v>
      </c>
      <c r="V235" s="47">
        <v>877400</v>
      </c>
    </row>
    <row r="236" spans="1:22" ht="14" customHeight="1" x14ac:dyDescent="0.2">
      <c r="A236" s="2" t="s">
        <v>656</v>
      </c>
      <c r="B236" s="2" t="s">
        <v>657</v>
      </c>
      <c r="C236" s="2" t="s">
        <v>356</v>
      </c>
      <c r="D236" s="45" t="s">
        <v>658</v>
      </c>
      <c r="E236" s="54" t="s">
        <v>659</v>
      </c>
      <c r="F236" s="27">
        <v>133340.153467172</v>
      </c>
      <c r="G236" s="55">
        <v>-413</v>
      </c>
      <c r="H236" s="26">
        <v>8.6619406255319595E-2</v>
      </c>
      <c r="I236" s="29">
        <v>6.6217983634008597</v>
      </c>
      <c r="J236" s="26">
        <v>8.6619406255319595E-2</v>
      </c>
      <c r="K236" s="27">
        <v>8.6619406255319595E-2</v>
      </c>
      <c r="M236" s="27">
        <v>6.6217983634008597</v>
      </c>
      <c r="O236" s="34">
        <f>K236/'Table S1b. Compartments'!C$2/6.022E+23*LN(2)</f>
        <v>2.1768797244039419E-9</v>
      </c>
      <c r="Q236" s="51" t="s">
        <v>660</v>
      </c>
      <c r="R236" s="36">
        <v>272049</v>
      </c>
      <c r="S236" s="36">
        <v>414</v>
      </c>
      <c r="T236" s="37" t="s">
        <v>358</v>
      </c>
      <c r="U236" s="45" t="s">
        <v>359</v>
      </c>
      <c r="V236" s="47">
        <v>877075</v>
      </c>
    </row>
    <row r="237" spans="1:22" ht="14" customHeight="1" x14ac:dyDescent="0.2">
      <c r="A237" s="2" t="s">
        <v>661</v>
      </c>
      <c r="B237" s="2" t="s">
        <v>662</v>
      </c>
      <c r="C237" s="2" t="s">
        <v>356</v>
      </c>
      <c r="D237" s="45" t="s">
        <v>663</v>
      </c>
      <c r="E237" s="54" t="s">
        <v>664</v>
      </c>
      <c r="F237" s="27">
        <v>141697.60204111799</v>
      </c>
      <c r="G237" s="55">
        <v>-440</v>
      </c>
      <c r="H237" s="26">
        <v>0.119998195580664</v>
      </c>
      <c r="I237" s="29">
        <v>7.3590346104200597</v>
      </c>
      <c r="J237" s="26">
        <v>0.119998195580664</v>
      </c>
      <c r="K237" s="27">
        <v>0.119998195580664</v>
      </c>
      <c r="M237" s="27">
        <v>7.3590346104200597</v>
      </c>
      <c r="O237" s="34">
        <f>K237/'Table S1b. Compartments'!C$2/6.022E+23*LN(2)</f>
        <v>3.0157403544723979E-9</v>
      </c>
      <c r="Q237" s="51" t="s">
        <v>665</v>
      </c>
      <c r="R237" s="36">
        <v>739828</v>
      </c>
      <c r="S237" s="36">
        <v>441</v>
      </c>
      <c r="T237" s="37" t="s">
        <v>365</v>
      </c>
      <c r="U237" s="45" t="s">
        <v>359</v>
      </c>
      <c r="V237" s="47">
        <v>877335</v>
      </c>
    </row>
    <row r="238" spans="1:22" ht="14" customHeight="1" x14ac:dyDescent="0.2">
      <c r="A238" s="2" t="s">
        <v>666</v>
      </c>
      <c r="B238" s="2" t="s">
        <v>667</v>
      </c>
      <c r="C238" s="2" t="s">
        <v>356</v>
      </c>
      <c r="D238" s="45" t="s">
        <v>668</v>
      </c>
      <c r="E238" s="54" t="s">
        <v>669</v>
      </c>
      <c r="F238" s="27">
        <v>119049.406177262</v>
      </c>
      <c r="G238" s="55">
        <v>-368</v>
      </c>
      <c r="H238" s="26">
        <v>4.4790792413559502E-2</v>
      </c>
      <c r="I238" s="29">
        <v>11.153102614233999</v>
      </c>
      <c r="J238" s="26">
        <v>7.4999999999999997E-2</v>
      </c>
      <c r="K238" s="27">
        <v>7.4999999999999997E-2</v>
      </c>
      <c r="M238" s="27">
        <v>11.153102614233999</v>
      </c>
      <c r="O238" s="34">
        <f>K238/'Table S1b. Compartments'!C$2/6.022E+23*LN(2)</f>
        <v>1.8848660639516785E-9</v>
      </c>
      <c r="Q238" s="51" t="s">
        <v>670</v>
      </c>
      <c r="R238" s="36">
        <v>223632</v>
      </c>
      <c r="S238" s="36">
        <v>369</v>
      </c>
      <c r="T238" s="37" t="s">
        <v>358</v>
      </c>
      <c r="U238" s="45" t="s">
        <v>359</v>
      </c>
      <c r="V238" s="47">
        <v>876969</v>
      </c>
    </row>
    <row r="239" spans="1:22" ht="14" customHeight="1" x14ac:dyDescent="0.2">
      <c r="A239" s="2" t="s">
        <v>671</v>
      </c>
      <c r="B239" s="2" t="s">
        <v>672</v>
      </c>
      <c r="C239" s="2" t="s">
        <v>356</v>
      </c>
      <c r="D239" s="45" t="s">
        <v>673</v>
      </c>
      <c r="E239" s="54" t="s">
        <v>674</v>
      </c>
      <c r="F239" s="27">
        <v>146894.874471088</v>
      </c>
      <c r="G239" s="55">
        <v>-455</v>
      </c>
      <c r="H239" s="26">
        <v>4.5456880223559197E-2</v>
      </c>
      <c r="I239" s="29">
        <v>10.4860137142461</v>
      </c>
      <c r="J239" s="26">
        <v>7.4999999999999997E-2</v>
      </c>
      <c r="K239" s="27">
        <v>7.4999999999999997E-2</v>
      </c>
      <c r="M239" s="27">
        <v>10.4860137142461</v>
      </c>
      <c r="O239" s="34">
        <f>K239/'Table S1b. Compartments'!C$2/6.022E+23*LN(2)</f>
        <v>1.8848660639516785E-9</v>
      </c>
      <c r="Q239" s="51" t="s">
        <v>675</v>
      </c>
      <c r="R239" s="36">
        <v>227068</v>
      </c>
      <c r="S239" s="36">
        <v>456</v>
      </c>
      <c r="T239" s="37" t="s">
        <v>358</v>
      </c>
      <c r="U239" s="45" t="s">
        <v>359</v>
      </c>
      <c r="V239" s="47">
        <v>876773</v>
      </c>
    </row>
    <row r="240" spans="1:22" ht="14" customHeight="1" x14ac:dyDescent="0.2">
      <c r="A240" s="2" t="s">
        <v>676</v>
      </c>
      <c r="B240" s="2" t="s">
        <v>677</v>
      </c>
      <c r="C240" s="2" t="s">
        <v>356</v>
      </c>
      <c r="D240" s="45" t="s">
        <v>678</v>
      </c>
      <c r="E240" s="54" t="s">
        <v>679</v>
      </c>
      <c r="F240" s="27">
        <v>135333.00903915899</v>
      </c>
      <c r="G240" s="55">
        <v>-419</v>
      </c>
      <c r="H240" s="26">
        <v>4.4790792413559502E-2</v>
      </c>
      <c r="I240" s="29">
        <v>11.153102614233999</v>
      </c>
      <c r="J240" s="26">
        <v>7.4999999999999997E-2</v>
      </c>
      <c r="K240" s="27">
        <v>7.4999999999999997E-2</v>
      </c>
      <c r="M240" s="27">
        <v>11.153102614233999</v>
      </c>
      <c r="O240" s="34">
        <f>K240/'Table S1b. Compartments'!C$2/6.022E+23*LN(2)</f>
        <v>1.8848660639516785E-9</v>
      </c>
      <c r="Q240" s="51" t="s">
        <v>680</v>
      </c>
      <c r="R240" s="36">
        <v>222617</v>
      </c>
      <c r="S240" s="36">
        <v>420</v>
      </c>
      <c r="T240" s="37" t="s">
        <v>358</v>
      </c>
      <c r="U240" s="45" t="s">
        <v>359</v>
      </c>
      <c r="V240" s="47">
        <v>876881</v>
      </c>
    </row>
    <row r="241" spans="1:22" ht="14" customHeight="1" x14ac:dyDescent="0.2">
      <c r="A241" s="2" t="s">
        <v>681</v>
      </c>
      <c r="B241" s="2" t="s">
        <v>682</v>
      </c>
      <c r="C241" s="2" t="s">
        <v>356</v>
      </c>
      <c r="D241" s="45" t="s">
        <v>683</v>
      </c>
      <c r="E241" s="54" t="s">
        <v>684</v>
      </c>
      <c r="F241" s="27">
        <v>120324.319749249</v>
      </c>
      <c r="G241" s="55">
        <v>-374</v>
      </c>
      <c r="H241" s="26">
        <v>3.5350742280833E-2</v>
      </c>
      <c r="I241" s="29">
        <v>10.8979470377504</v>
      </c>
      <c r="J241" s="26">
        <v>7.4999999999999997E-2</v>
      </c>
      <c r="K241" s="27">
        <v>7.4999999999999997E-2</v>
      </c>
      <c r="M241" s="27">
        <v>10.8979470377504</v>
      </c>
      <c r="O241" s="34">
        <f>K241/'Table S1b. Compartments'!C$2/6.022E+23*LN(2)</f>
        <v>1.8848660639516785E-9</v>
      </c>
      <c r="Q241" s="51" t="s">
        <v>685</v>
      </c>
      <c r="R241" s="36">
        <v>232434</v>
      </c>
      <c r="S241" s="36">
        <v>375</v>
      </c>
      <c r="T241" s="37" t="s">
        <v>358</v>
      </c>
      <c r="U241" s="45" t="s">
        <v>359</v>
      </c>
      <c r="V241" s="47">
        <v>877223</v>
      </c>
    </row>
    <row r="242" spans="1:22" ht="14" customHeight="1" x14ac:dyDescent="0.2">
      <c r="A242" s="2" t="s">
        <v>686</v>
      </c>
      <c r="B242" s="2" t="s">
        <v>687</v>
      </c>
      <c r="C242" s="2" t="s">
        <v>356</v>
      </c>
      <c r="D242" s="45" t="s">
        <v>688</v>
      </c>
      <c r="E242" s="54" t="s">
        <v>689</v>
      </c>
      <c r="F242" s="27">
        <v>112788.930461298</v>
      </c>
      <c r="G242" s="55">
        <v>-350</v>
      </c>
      <c r="H242" s="26">
        <v>4.4790792413559502E-2</v>
      </c>
      <c r="I242" s="29">
        <v>11.153102614233999</v>
      </c>
      <c r="J242" s="26">
        <v>7.4999999999999997E-2</v>
      </c>
      <c r="K242" s="27">
        <v>7.4999999999999997E-2</v>
      </c>
      <c r="M242" s="27">
        <v>11.153102614233999</v>
      </c>
      <c r="O242" s="34">
        <f>K242/'Table S1b. Compartments'!C$2/6.022E+23*LN(2)</f>
        <v>1.8848660639516785E-9</v>
      </c>
      <c r="Q242" s="51" t="s">
        <v>690</v>
      </c>
      <c r="R242" s="36">
        <v>226051</v>
      </c>
      <c r="S242" s="36">
        <v>351</v>
      </c>
      <c r="T242" s="37" t="s">
        <v>358</v>
      </c>
      <c r="U242" s="45" t="s">
        <v>359</v>
      </c>
      <c r="V242" s="47">
        <v>876739</v>
      </c>
    </row>
    <row r="243" spans="1:22" ht="14" customHeight="1" x14ac:dyDescent="0.2">
      <c r="A243" s="2" t="s">
        <v>691</v>
      </c>
      <c r="B243" s="2" t="s">
        <v>692</v>
      </c>
      <c r="C243" s="2" t="s">
        <v>356</v>
      </c>
      <c r="D243" s="45" t="s">
        <v>693</v>
      </c>
      <c r="E243" s="54" t="s">
        <v>694</v>
      </c>
      <c r="F243" s="27">
        <v>115853.92131927999</v>
      </c>
      <c r="G243" s="55">
        <v>-359</v>
      </c>
      <c r="H243" s="26">
        <v>5.0932286686229698E-2</v>
      </c>
      <c r="I243" s="29">
        <v>3.42321857463768</v>
      </c>
      <c r="J243" s="26">
        <v>7.4999999999999997E-2</v>
      </c>
      <c r="K243" s="27">
        <v>7.4999999999999997E-2</v>
      </c>
      <c r="M243" s="27">
        <v>3.42321857463768</v>
      </c>
      <c r="O243" s="34">
        <f>K243/'Table S1b. Compartments'!C$2/6.022E+23*LN(2)</f>
        <v>1.8848660639516785E-9</v>
      </c>
      <c r="Q243" s="51" t="s">
        <v>695</v>
      </c>
      <c r="R243" s="36">
        <v>783100</v>
      </c>
      <c r="S243" s="36">
        <v>360</v>
      </c>
      <c r="T243" s="37" t="s">
        <v>365</v>
      </c>
      <c r="U243" s="45" t="s">
        <v>359</v>
      </c>
      <c r="V243" s="47">
        <v>877010</v>
      </c>
    </row>
    <row r="244" spans="1:22" ht="14" customHeight="1" x14ac:dyDescent="0.2">
      <c r="A244" s="2" t="s">
        <v>611</v>
      </c>
      <c r="B244" s="2" t="s">
        <v>612</v>
      </c>
      <c r="C244" s="2" t="s">
        <v>356</v>
      </c>
      <c r="D244" s="45" t="s">
        <v>613</v>
      </c>
      <c r="E244" s="54" t="s">
        <v>614</v>
      </c>
      <c r="F244" s="27">
        <v>218274.40192063799</v>
      </c>
      <c r="G244" s="55">
        <v>-680</v>
      </c>
      <c r="H244" s="26">
        <v>8.6619406255319595E-2</v>
      </c>
      <c r="I244" s="29">
        <v>6.6217983634008597</v>
      </c>
      <c r="J244" s="26">
        <v>8.6619406255319595E-2</v>
      </c>
      <c r="K244" s="27">
        <v>8.6619406255319595E-2</v>
      </c>
      <c r="M244" s="27">
        <v>6.6217983634008597</v>
      </c>
      <c r="O244" s="34">
        <f>K244/'Table S1b. Compartments'!C$2/6.022E+23*LN(2)</f>
        <v>2.1768797244039419E-9</v>
      </c>
      <c r="Q244" s="51" t="s">
        <v>615</v>
      </c>
      <c r="R244" s="36">
        <v>272462</v>
      </c>
      <c r="S244" s="36">
        <v>681</v>
      </c>
      <c r="T244" s="37" t="s">
        <v>358</v>
      </c>
      <c r="U244" s="45" t="s">
        <v>359</v>
      </c>
      <c r="V244" s="47">
        <v>877074</v>
      </c>
    </row>
    <row r="245" spans="1:22" ht="14" customHeight="1" x14ac:dyDescent="0.2">
      <c r="A245" s="2" t="s">
        <v>696</v>
      </c>
      <c r="B245" s="2" t="s">
        <v>697</v>
      </c>
      <c r="C245" s="2" t="s">
        <v>356</v>
      </c>
      <c r="D245" s="45" t="s">
        <v>698</v>
      </c>
      <c r="E245" s="54" t="s">
        <v>699</v>
      </c>
      <c r="F245" s="27">
        <v>123473.16660723199</v>
      </c>
      <c r="G245" s="55">
        <v>-383</v>
      </c>
      <c r="H245" s="26">
        <v>0.125559837023559</v>
      </c>
      <c r="I245" s="29">
        <v>8.3147763818120293</v>
      </c>
      <c r="J245" s="26">
        <v>0.125559837023559</v>
      </c>
      <c r="K245" s="27">
        <v>0.125559837023559</v>
      </c>
      <c r="M245" s="27">
        <v>8.3147763818120293</v>
      </c>
      <c r="O245" s="34">
        <f>K245/'Table S1b. Compartments'!C$2/6.022E+23*LN(2)</f>
        <v>3.1555130106801314E-9</v>
      </c>
      <c r="Q245" s="51" t="s">
        <v>700</v>
      </c>
      <c r="R245" s="36">
        <v>151444</v>
      </c>
      <c r="S245" s="36">
        <v>384</v>
      </c>
      <c r="T245" s="37" t="s">
        <v>358</v>
      </c>
      <c r="U245" s="45" t="s">
        <v>359</v>
      </c>
      <c r="V245" s="47">
        <v>877370</v>
      </c>
    </row>
    <row r="246" spans="1:22" ht="14" customHeight="1" x14ac:dyDescent="0.2">
      <c r="A246" s="2" t="s">
        <v>701</v>
      </c>
      <c r="B246" s="2" t="s">
        <v>702</v>
      </c>
      <c r="C246" s="2" t="s">
        <v>356</v>
      </c>
      <c r="D246" s="45" t="s">
        <v>703</v>
      </c>
      <c r="E246" s="54" t="s">
        <v>704</v>
      </c>
      <c r="F246" s="27">
        <v>97370.019885393995</v>
      </c>
      <c r="G246" s="55">
        <v>-302</v>
      </c>
      <c r="H246" s="26">
        <v>0.35040680378797401</v>
      </c>
      <c r="I246" s="29">
        <v>4.3069844282552898</v>
      </c>
      <c r="J246" s="26">
        <v>0.35040680378797401</v>
      </c>
      <c r="K246" s="27">
        <v>0.35040680378797401</v>
      </c>
      <c r="M246" s="27">
        <v>4.3069844282552898</v>
      </c>
      <c r="O246" s="34">
        <f>K246/'Table S1b. Compartments'!C$2/6.022E+23*LN(2)</f>
        <v>8.8062652405030225E-9</v>
      </c>
      <c r="Q246" s="51" t="s">
        <v>705</v>
      </c>
      <c r="R246" s="36">
        <v>385837</v>
      </c>
      <c r="S246" s="36">
        <v>303</v>
      </c>
      <c r="T246" s="37" t="s">
        <v>358</v>
      </c>
      <c r="U246" s="45" t="s">
        <v>359</v>
      </c>
      <c r="V246" s="47">
        <v>876945</v>
      </c>
    </row>
    <row r="247" spans="1:22" ht="14" customHeight="1" x14ac:dyDescent="0.2">
      <c r="A247" s="2" t="s">
        <v>706</v>
      </c>
      <c r="B247" s="2" t="s">
        <v>707</v>
      </c>
      <c r="C247" s="2" t="s">
        <v>356</v>
      </c>
      <c r="D247" s="45" t="s">
        <v>708</v>
      </c>
      <c r="E247" s="54" t="s">
        <v>709</v>
      </c>
      <c r="F247" s="27">
        <v>178076.91790889</v>
      </c>
      <c r="G247" s="55">
        <v>-554</v>
      </c>
      <c r="H247" s="26">
        <v>4.4790792413559502E-2</v>
      </c>
      <c r="I247" s="29">
        <v>11.153102614233999</v>
      </c>
      <c r="J247" s="26">
        <v>7.4999999999999997E-2</v>
      </c>
      <c r="K247" s="27">
        <v>7.4999999999999997E-2</v>
      </c>
      <c r="M247" s="27">
        <v>11.153102614233999</v>
      </c>
      <c r="O247" s="34">
        <f>K247/'Table S1b. Compartments'!C$2/6.022E+23*LN(2)</f>
        <v>1.8848660639516785E-9</v>
      </c>
      <c r="Q247" s="51" t="s">
        <v>710</v>
      </c>
      <c r="R247" s="36">
        <v>221240</v>
      </c>
      <c r="S247" s="36">
        <v>555</v>
      </c>
      <c r="T247" s="37" t="s">
        <v>358</v>
      </c>
      <c r="U247" s="45" t="s">
        <v>359</v>
      </c>
      <c r="V247" s="47">
        <v>877319</v>
      </c>
    </row>
    <row r="248" spans="1:22" ht="14" customHeight="1" x14ac:dyDescent="0.2">
      <c r="A248" s="2" t="s">
        <v>711</v>
      </c>
      <c r="B248" s="2" t="s">
        <v>712</v>
      </c>
      <c r="C248" s="2" t="s">
        <v>356</v>
      </c>
      <c r="D248" s="45" t="s">
        <v>713</v>
      </c>
      <c r="E248" s="54" t="s">
        <v>714</v>
      </c>
      <c r="F248" s="27">
        <v>230040.63806657199</v>
      </c>
      <c r="G248" s="55">
        <v>-713</v>
      </c>
      <c r="H248" s="26">
        <v>4.4790792413559502E-2</v>
      </c>
      <c r="I248" s="29">
        <v>11.153102614233999</v>
      </c>
      <c r="J248" s="26">
        <v>7.4999999999999997E-2</v>
      </c>
      <c r="K248" s="27">
        <v>7.4999999999999997E-2</v>
      </c>
      <c r="M248" s="27">
        <v>11.153102614233999</v>
      </c>
      <c r="O248" s="34">
        <f>K248/'Table S1b. Compartments'!C$2/6.022E+23*LN(2)</f>
        <v>1.8848660639516785E-9</v>
      </c>
      <c r="Q248" s="51" t="s">
        <v>715</v>
      </c>
      <c r="R248" s="36">
        <v>219474</v>
      </c>
      <c r="S248" s="36">
        <v>714</v>
      </c>
      <c r="T248" s="37" t="s">
        <v>358</v>
      </c>
      <c r="U248" s="45" t="s">
        <v>359</v>
      </c>
      <c r="V248" s="47">
        <v>877178</v>
      </c>
    </row>
    <row r="249" spans="1:22" ht="14" customHeight="1" x14ac:dyDescent="0.2">
      <c r="A249" s="2" t="s">
        <v>716</v>
      </c>
      <c r="B249" s="2" t="s">
        <v>717</v>
      </c>
      <c r="C249" s="2" t="s">
        <v>356</v>
      </c>
      <c r="D249" s="45" t="s">
        <v>718</v>
      </c>
      <c r="E249" s="54" t="s">
        <v>719</v>
      </c>
      <c r="F249" s="27">
        <v>108264.896031328</v>
      </c>
      <c r="G249" s="55">
        <v>-335</v>
      </c>
      <c r="H249" s="26">
        <v>4.4790792413559502E-2</v>
      </c>
      <c r="I249" s="29">
        <v>11.153102614233999</v>
      </c>
      <c r="J249" s="26">
        <v>7.4999999999999997E-2</v>
      </c>
      <c r="K249" s="27">
        <v>7.4999999999999997E-2</v>
      </c>
      <c r="M249" s="27">
        <v>11.153102614233999</v>
      </c>
      <c r="O249" s="34">
        <f>K249/'Table S1b. Compartments'!C$2/6.022E+23*LN(2)</f>
        <v>1.8848660639516785E-9</v>
      </c>
      <c r="Q249" s="51" t="s">
        <v>720</v>
      </c>
      <c r="R249" s="36">
        <v>224000</v>
      </c>
      <c r="S249" s="36">
        <v>336</v>
      </c>
      <c r="T249" s="37" t="s">
        <v>358</v>
      </c>
      <c r="U249" s="45" t="s">
        <v>359</v>
      </c>
      <c r="V249" s="47">
        <v>876929</v>
      </c>
    </row>
    <row r="250" spans="1:22" ht="14" customHeight="1" x14ac:dyDescent="0.2">
      <c r="A250" s="2" t="s">
        <v>721</v>
      </c>
      <c r="B250" s="2" t="s">
        <v>722</v>
      </c>
      <c r="C250" s="2" t="s">
        <v>356</v>
      </c>
      <c r="D250" s="45" t="s">
        <v>723</v>
      </c>
      <c r="E250" s="54" t="s">
        <v>724</v>
      </c>
      <c r="F250" s="27">
        <v>101121.96002937001</v>
      </c>
      <c r="G250" s="55">
        <v>-314</v>
      </c>
      <c r="H250" s="26">
        <v>0.11108980989362199</v>
      </c>
      <c r="I250" s="29">
        <v>4.4626625043924699</v>
      </c>
      <c r="J250" s="26">
        <v>0.11108980989362199</v>
      </c>
      <c r="K250" s="27">
        <v>0.11108980989362199</v>
      </c>
      <c r="M250" s="27">
        <v>4.4626625043924699</v>
      </c>
      <c r="O250" s="34">
        <f>K250/'Table S1b. Compartments'!C$2/6.022E+23*LN(2)</f>
        <v>2.7918588362577531E-9</v>
      </c>
      <c r="Q250" s="51" t="s">
        <v>725</v>
      </c>
      <c r="R250" s="36">
        <v>386427</v>
      </c>
      <c r="S250" s="36">
        <v>315</v>
      </c>
      <c r="T250" s="37" t="s">
        <v>358</v>
      </c>
      <c r="U250" s="45" t="s">
        <v>359</v>
      </c>
      <c r="V250" s="47">
        <v>876951</v>
      </c>
    </row>
    <row r="251" spans="1:22" ht="14" customHeight="1" x14ac:dyDescent="0.2">
      <c r="A251" s="2" t="s">
        <v>726</v>
      </c>
      <c r="B251" s="2" t="s">
        <v>727</v>
      </c>
      <c r="C251" s="2" t="s">
        <v>356</v>
      </c>
      <c r="D251" s="45" t="s">
        <v>728</v>
      </c>
      <c r="E251" s="54" t="s">
        <v>729</v>
      </c>
      <c r="F251" s="27">
        <v>63303.581875604003</v>
      </c>
      <c r="G251" s="55">
        <v>-197</v>
      </c>
      <c r="H251" s="26">
        <v>0.56645106263030398</v>
      </c>
      <c r="I251" s="29">
        <v>7.2527838209361999</v>
      </c>
      <c r="J251" s="26">
        <v>0.56645106263030398</v>
      </c>
      <c r="K251" s="27">
        <v>0.56645106263030398</v>
      </c>
      <c r="M251" s="27">
        <v>7.2527838209361999</v>
      </c>
      <c r="O251" s="34">
        <f>K251/'Table S1b. Compartments'!C$2/6.022E+23*LN(2)</f>
        <v>1.4235791797883024E-8</v>
      </c>
      <c r="Q251" s="51" t="s">
        <v>730</v>
      </c>
      <c r="R251" s="36">
        <v>751224</v>
      </c>
      <c r="S251" s="36">
        <v>198</v>
      </c>
      <c r="T251" s="37" t="s">
        <v>358</v>
      </c>
      <c r="U251" s="45" t="s">
        <v>359</v>
      </c>
      <c r="V251" s="47">
        <v>877270</v>
      </c>
    </row>
    <row r="252" spans="1:22" ht="14" customHeight="1" x14ac:dyDescent="0.2">
      <c r="A252" s="2" t="s">
        <v>731</v>
      </c>
      <c r="B252" s="2" t="s">
        <v>732</v>
      </c>
      <c r="C252" s="2" t="s">
        <v>356</v>
      </c>
      <c r="D252" s="45" t="s">
        <v>733</v>
      </c>
      <c r="E252" s="54" t="s">
        <v>734</v>
      </c>
      <c r="F252" s="27">
        <v>108338.832031328</v>
      </c>
      <c r="G252" s="55">
        <v>-335</v>
      </c>
      <c r="H252" s="26">
        <v>4.4790792413559502E-2</v>
      </c>
      <c r="I252" s="29">
        <v>11.153102614233999</v>
      </c>
      <c r="J252" s="26">
        <v>7.4999999999999997E-2</v>
      </c>
      <c r="K252" s="27">
        <v>7.4999999999999997E-2</v>
      </c>
      <c r="M252" s="27">
        <v>11.153102614233999</v>
      </c>
      <c r="O252" s="34">
        <f>K252/'Table S1b. Compartments'!C$2/6.022E+23*LN(2)</f>
        <v>1.8848660639516785E-9</v>
      </c>
      <c r="Q252" s="51" t="s">
        <v>735</v>
      </c>
      <c r="R252" s="36">
        <v>223036</v>
      </c>
      <c r="S252" s="36">
        <v>336</v>
      </c>
      <c r="T252" s="37" t="s">
        <v>358</v>
      </c>
      <c r="U252" s="45" t="s">
        <v>359</v>
      </c>
      <c r="V252" s="47">
        <v>876851</v>
      </c>
    </row>
    <row r="253" spans="1:22" ht="14" customHeight="1" x14ac:dyDescent="0.2">
      <c r="A253" s="2" t="s">
        <v>616</v>
      </c>
      <c r="B253" s="2" t="s">
        <v>617</v>
      </c>
      <c r="C253" s="2" t="s">
        <v>356</v>
      </c>
      <c r="D253" s="45" t="s">
        <v>618</v>
      </c>
      <c r="E253" s="54" t="s">
        <v>619</v>
      </c>
      <c r="F253" s="27">
        <v>277298.445366272</v>
      </c>
      <c r="G253" s="55">
        <v>-863</v>
      </c>
      <c r="H253" s="26">
        <v>4.4790792413559502E-2</v>
      </c>
      <c r="I253" s="29">
        <v>11.153102614233999</v>
      </c>
      <c r="J253" s="26">
        <v>7.4999999999999997E-2</v>
      </c>
      <c r="K253" s="27">
        <v>7.4999999999999997E-2</v>
      </c>
      <c r="M253" s="27">
        <v>11.153102614233999</v>
      </c>
      <c r="O253" s="34">
        <f>K253/'Table S1b. Compartments'!C$2/6.022E+23*LN(2)</f>
        <v>1.8848660639516785E-9</v>
      </c>
      <c r="Q253" s="51" t="s">
        <v>620</v>
      </c>
      <c r="R253" s="36">
        <v>220187</v>
      </c>
      <c r="S253" s="36">
        <v>864</v>
      </c>
      <c r="T253" s="37" t="s">
        <v>358</v>
      </c>
      <c r="U253" s="45" t="s">
        <v>359</v>
      </c>
      <c r="V253" s="47">
        <v>876824</v>
      </c>
    </row>
    <row r="254" spans="1:22" ht="14" customHeight="1" x14ac:dyDescent="0.2">
      <c r="A254" s="2" t="s">
        <v>736</v>
      </c>
      <c r="B254" s="2" t="s">
        <v>737</v>
      </c>
      <c r="C254" s="2" t="s">
        <v>356</v>
      </c>
      <c r="D254" s="45" t="s">
        <v>738</v>
      </c>
      <c r="E254" s="54" t="s">
        <v>739</v>
      </c>
      <c r="F254" s="27">
        <v>94148.266027411999</v>
      </c>
      <c r="G254" s="55">
        <v>-293</v>
      </c>
      <c r="H254" s="26">
        <v>0.15735567852298599</v>
      </c>
      <c r="I254" s="29">
        <v>6.4445497884665599</v>
      </c>
      <c r="J254" s="26">
        <v>0.15735567852298599</v>
      </c>
      <c r="K254" s="27">
        <v>0.15735567852298599</v>
      </c>
      <c r="M254" s="27">
        <v>6.4445497884665599</v>
      </c>
      <c r="O254" s="34">
        <f>K254/'Table S1b. Compartments'!C$2/6.022E+23*LN(2)</f>
        <v>3.9545917122408836E-9</v>
      </c>
      <c r="Q254" s="51" t="s">
        <v>740</v>
      </c>
      <c r="R254" s="36">
        <v>430334</v>
      </c>
      <c r="S254" s="36">
        <v>294</v>
      </c>
      <c r="T254" s="37" t="s">
        <v>358</v>
      </c>
      <c r="U254" s="45" t="s">
        <v>359</v>
      </c>
      <c r="V254" s="47">
        <v>876727</v>
      </c>
    </row>
    <row r="255" spans="1:22" ht="14" customHeight="1" x14ac:dyDescent="0.2">
      <c r="A255" s="2" t="s">
        <v>741</v>
      </c>
      <c r="B255" s="2" t="s">
        <v>742</v>
      </c>
      <c r="C255" s="2" t="s">
        <v>356</v>
      </c>
      <c r="D255" s="45" t="s">
        <v>743</v>
      </c>
      <c r="E255" s="54" t="s">
        <v>744</v>
      </c>
      <c r="F255" s="27">
        <v>56022.383587651901</v>
      </c>
      <c r="G255" s="55">
        <v>-173</v>
      </c>
      <c r="H255" s="26">
        <v>8.9063949581268398E-2</v>
      </c>
      <c r="I255" s="29">
        <v>7.7595579970716901</v>
      </c>
      <c r="J255" s="26">
        <v>8.9063949581268398E-2</v>
      </c>
      <c r="K255" s="27">
        <v>8.9063949581268398E-2</v>
      </c>
      <c r="M255" s="27">
        <v>7.7595579970716901</v>
      </c>
      <c r="O255" s="34">
        <f>K255/'Table S1b. Compartments'!C$2/6.022E+23*LN(2)</f>
        <v>2.238314881163148E-9</v>
      </c>
      <c r="Q255" s="51" t="s">
        <v>745</v>
      </c>
      <c r="R255" s="36">
        <v>660680</v>
      </c>
      <c r="S255" s="36">
        <v>174</v>
      </c>
      <c r="T255" s="37" t="s">
        <v>358</v>
      </c>
      <c r="U255" s="45" t="s">
        <v>359</v>
      </c>
      <c r="V255" s="47">
        <v>877240</v>
      </c>
    </row>
    <row r="256" spans="1:22" ht="14" customHeight="1" x14ac:dyDescent="0.2">
      <c r="A256" s="2" t="s">
        <v>746</v>
      </c>
      <c r="B256" s="2" t="s">
        <v>747</v>
      </c>
      <c r="C256" s="2" t="s">
        <v>356</v>
      </c>
      <c r="D256" s="45" t="s">
        <v>748</v>
      </c>
      <c r="E256" s="54" t="s">
        <v>749</v>
      </c>
      <c r="F256" s="27">
        <v>52166.157443675998</v>
      </c>
      <c r="G256" s="55">
        <v>-161</v>
      </c>
      <c r="H256" s="26">
        <v>0.16893858022170999</v>
      </c>
      <c r="I256" s="29">
        <v>8.3017123628614904</v>
      </c>
      <c r="J256" s="26">
        <v>0.16893858022170999</v>
      </c>
      <c r="K256" s="27">
        <v>0.16893858022170999</v>
      </c>
      <c r="M256" s="27">
        <v>8.3017123628614904</v>
      </c>
      <c r="O256" s="34">
        <f>K256/'Table S1b. Compartments'!C$2/6.022E+23*LN(2)</f>
        <v>4.2456879566943919E-9</v>
      </c>
      <c r="Q256" s="51" t="s">
        <v>750</v>
      </c>
      <c r="R256" s="36">
        <v>574090</v>
      </c>
      <c r="S256" s="36">
        <v>162</v>
      </c>
      <c r="T256" s="37" t="s">
        <v>365</v>
      </c>
      <c r="U256" s="45" t="s">
        <v>359</v>
      </c>
      <c r="V256" s="47">
        <v>877381</v>
      </c>
    </row>
    <row r="257" spans="1:22" ht="14" customHeight="1" x14ac:dyDescent="0.2">
      <c r="A257" s="2" t="s">
        <v>751</v>
      </c>
      <c r="B257" s="2" t="s">
        <v>752</v>
      </c>
      <c r="C257" s="2" t="s">
        <v>356</v>
      </c>
      <c r="D257" s="45" t="s">
        <v>753</v>
      </c>
      <c r="E257" s="54" t="s">
        <v>754</v>
      </c>
      <c r="F257" s="27">
        <v>46969.859013706002</v>
      </c>
      <c r="G257" s="55">
        <v>-146</v>
      </c>
      <c r="H257" s="26">
        <v>0.28405601311566597</v>
      </c>
      <c r="I257" s="29">
        <v>10.557535602812001</v>
      </c>
      <c r="J257" s="26">
        <v>0.28405601311566597</v>
      </c>
      <c r="K257" s="27">
        <v>0.28405601311566597</v>
      </c>
      <c r="M257" s="27">
        <v>10.557535602812001</v>
      </c>
      <c r="O257" s="34">
        <f>K257/'Table S1b. Compartments'!C$2/6.022E+23*LN(2)</f>
        <v>7.1387671917750881E-9</v>
      </c>
      <c r="Q257" s="51" t="s">
        <v>755</v>
      </c>
      <c r="R257" s="36">
        <v>85066</v>
      </c>
      <c r="S257" s="36">
        <v>147</v>
      </c>
      <c r="T257" s="37" t="s">
        <v>365</v>
      </c>
      <c r="U257" s="45" t="s">
        <v>359</v>
      </c>
      <c r="V257" s="47">
        <v>877273</v>
      </c>
    </row>
    <row r="258" spans="1:22" ht="14" customHeight="1" x14ac:dyDescent="0.2">
      <c r="A258" s="2" t="s">
        <v>756</v>
      </c>
      <c r="B258" s="2" t="s">
        <v>757</v>
      </c>
      <c r="C258" s="2" t="s">
        <v>356</v>
      </c>
      <c r="D258" s="45" t="s">
        <v>758</v>
      </c>
      <c r="E258" s="54" t="s">
        <v>759</v>
      </c>
      <c r="F258" s="27">
        <v>47162.322013705998</v>
      </c>
      <c r="G258" s="55">
        <v>-146</v>
      </c>
      <c r="H258" s="26">
        <v>0.34891263516198501</v>
      </c>
      <c r="I258" s="29">
        <v>18.5412896902385</v>
      </c>
      <c r="J258" s="26">
        <v>0.34891263516198501</v>
      </c>
      <c r="K258" s="27">
        <v>0.34891263516198501</v>
      </c>
      <c r="M258" s="27">
        <v>18.5412896902385</v>
      </c>
      <c r="O258" s="34">
        <f>K258/'Table S1b. Compartments'!C$2/6.022E+23*LN(2)</f>
        <v>8.7687144706770484E-9</v>
      </c>
      <c r="Q258" s="51" t="s">
        <v>760</v>
      </c>
      <c r="R258" s="36">
        <v>805702</v>
      </c>
      <c r="S258" s="36">
        <v>147</v>
      </c>
      <c r="T258" s="37" t="s">
        <v>365</v>
      </c>
      <c r="U258" s="45" t="s">
        <v>359</v>
      </c>
      <c r="V258" s="47">
        <v>877034</v>
      </c>
    </row>
    <row r="259" spans="1:22" ht="14" customHeight="1" x14ac:dyDescent="0.2">
      <c r="A259" s="2" t="s">
        <v>761</v>
      </c>
      <c r="B259" s="2" t="s">
        <v>762</v>
      </c>
      <c r="C259" s="2" t="s">
        <v>356</v>
      </c>
      <c r="D259" s="45" t="s">
        <v>763</v>
      </c>
      <c r="E259" s="54" t="s">
        <v>764</v>
      </c>
      <c r="F259" s="27">
        <v>57793.431159639898</v>
      </c>
      <c r="G259" s="55">
        <v>-179</v>
      </c>
      <c r="H259" s="26">
        <v>0.125559837023559</v>
      </c>
      <c r="I259" s="29">
        <v>8.3147763818120293</v>
      </c>
      <c r="J259" s="26">
        <v>0.125559837023559</v>
      </c>
      <c r="K259" s="27">
        <v>0.125559837023559</v>
      </c>
      <c r="M259" s="27">
        <v>8.3147763818120293</v>
      </c>
      <c r="O259" s="34">
        <f>K259/'Table S1b. Compartments'!C$2/6.022E+23*LN(2)</f>
        <v>3.1555130106801314E-9</v>
      </c>
      <c r="Q259" s="51" t="s">
        <v>765</v>
      </c>
      <c r="R259" s="36">
        <v>151254</v>
      </c>
      <c r="S259" s="36">
        <v>180</v>
      </c>
      <c r="T259" s="37" t="s">
        <v>358</v>
      </c>
      <c r="U259" s="45" t="s">
        <v>359</v>
      </c>
      <c r="V259" s="47">
        <v>877369</v>
      </c>
    </row>
    <row r="260" spans="1:22" ht="14" customHeight="1" x14ac:dyDescent="0.2">
      <c r="A260" s="2" t="s">
        <v>766</v>
      </c>
      <c r="B260" s="2" t="s">
        <v>767</v>
      </c>
      <c r="C260" s="2" t="s">
        <v>356</v>
      </c>
      <c r="D260" s="45" t="s">
        <v>768</v>
      </c>
      <c r="E260" s="54" t="s">
        <v>769</v>
      </c>
      <c r="F260" s="27">
        <v>36733.360867771997</v>
      </c>
      <c r="G260" s="55">
        <v>-113</v>
      </c>
      <c r="H260" s="26">
        <v>7.2923102043781093E-2</v>
      </c>
      <c r="I260" s="29">
        <v>9.4303795731435294</v>
      </c>
      <c r="J260" s="26">
        <v>7.4999999999999997E-2</v>
      </c>
      <c r="K260" s="27">
        <v>7.4999999999999997E-2</v>
      </c>
      <c r="M260" s="27">
        <v>9.4303795731435294</v>
      </c>
      <c r="O260" s="34">
        <f>K260/'Table S1b. Compartments'!C$2/6.022E+23*LN(2)</f>
        <v>1.8848660639516785E-9</v>
      </c>
      <c r="Q260" s="51" t="s">
        <v>770</v>
      </c>
      <c r="R260" s="36">
        <v>230590</v>
      </c>
      <c r="S260" s="36">
        <v>114</v>
      </c>
      <c r="T260" s="37" t="s">
        <v>358</v>
      </c>
      <c r="U260" s="45" t="s">
        <v>359</v>
      </c>
      <c r="V260" s="47">
        <v>877068</v>
      </c>
    </row>
    <row r="261" spans="1:22" ht="14" customHeight="1" x14ac:dyDescent="0.2">
      <c r="A261" s="2" t="s">
        <v>621</v>
      </c>
      <c r="B261" s="2" t="s">
        <v>622</v>
      </c>
      <c r="C261" s="2" t="s">
        <v>356</v>
      </c>
      <c r="D261" s="45" t="s">
        <v>623</v>
      </c>
      <c r="E261" s="54" t="s">
        <v>624</v>
      </c>
      <c r="F261" s="27">
        <v>278580.76936627203</v>
      </c>
      <c r="G261" s="55">
        <v>-863</v>
      </c>
      <c r="H261" s="26">
        <v>4.4790792413559502E-2</v>
      </c>
      <c r="I261" s="29">
        <v>11.153102614233999</v>
      </c>
      <c r="J261" s="26">
        <v>7.4999999999999997E-2</v>
      </c>
      <c r="K261" s="27">
        <v>7.4999999999999997E-2</v>
      </c>
      <c r="M261" s="27">
        <v>11.153102614233999</v>
      </c>
      <c r="O261" s="34">
        <f>K261/'Table S1b. Compartments'!C$2/6.022E+23*LN(2)</f>
        <v>1.8848660639516785E-9</v>
      </c>
      <c r="Q261" s="51" t="s">
        <v>625</v>
      </c>
      <c r="R261" s="36">
        <v>217970</v>
      </c>
      <c r="S261" s="36">
        <v>864</v>
      </c>
      <c r="T261" s="37" t="s">
        <v>358</v>
      </c>
      <c r="U261" s="45" t="s">
        <v>359</v>
      </c>
      <c r="V261" s="47">
        <v>877186</v>
      </c>
    </row>
    <row r="262" spans="1:22" ht="14" customHeight="1" x14ac:dyDescent="0.2">
      <c r="A262" s="2" t="s">
        <v>626</v>
      </c>
      <c r="B262" s="2" t="s">
        <v>627</v>
      </c>
      <c r="C262" s="2" t="s">
        <v>356</v>
      </c>
      <c r="D262" s="45" t="s">
        <v>628</v>
      </c>
      <c r="E262" s="54" t="s">
        <v>629</v>
      </c>
      <c r="F262" s="27">
        <v>205007.163916722</v>
      </c>
      <c r="G262" s="55">
        <v>-638</v>
      </c>
      <c r="H262" s="26">
        <v>4.4790792413559502E-2</v>
      </c>
      <c r="I262" s="29">
        <v>11.153102614233999</v>
      </c>
      <c r="J262" s="26">
        <v>7.4999999999999997E-2</v>
      </c>
      <c r="K262" s="27">
        <v>7.4999999999999997E-2</v>
      </c>
      <c r="M262" s="27">
        <v>11.153102614233999</v>
      </c>
      <c r="O262" s="34">
        <f>K262/'Table S1b. Compartments'!C$2/6.022E+23*LN(2)</f>
        <v>1.8848660639516785E-9</v>
      </c>
      <c r="Q262" s="51" t="s">
        <v>630</v>
      </c>
      <c r="R262" s="36">
        <v>218833</v>
      </c>
      <c r="S262" s="36">
        <v>639</v>
      </c>
      <c r="T262" s="37" t="s">
        <v>358</v>
      </c>
      <c r="U262" s="45" t="s">
        <v>359</v>
      </c>
      <c r="V262" s="47">
        <v>877182</v>
      </c>
    </row>
    <row r="263" spans="1:22" ht="14" customHeight="1" x14ac:dyDescent="0.15">
      <c r="A263" s="2" t="s">
        <v>631</v>
      </c>
      <c r="B263" s="2" t="s">
        <v>632</v>
      </c>
      <c r="C263" s="2" t="s">
        <v>356</v>
      </c>
      <c r="D263" s="45" t="s">
        <v>633</v>
      </c>
      <c r="E263" s="54" t="s">
        <v>634</v>
      </c>
      <c r="F263" s="27">
        <v>173952.66876491401</v>
      </c>
      <c r="G263" s="55">
        <v>-542</v>
      </c>
      <c r="H263" s="26">
        <v>4.4790792413559502E-2</v>
      </c>
      <c r="I263" s="29">
        <v>11.153102614233999</v>
      </c>
      <c r="J263" s="30">
        <v>7.4999999999999997E-2</v>
      </c>
      <c r="K263" s="31">
        <v>7.4999999999999997E-2</v>
      </c>
      <c r="M263" s="27">
        <v>11.153102614233999</v>
      </c>
      <c r="O263" s="34">
        <f>K263/'Table S1b. Compartments'!C$2/6.022E+23*LN(2)</f>
        <v>1.8848660639516785E-9</v>
      </c>
      <c r="Q263" s="51" t="s">
        <v>635</v>
      </c>
      <c r="R263" s="36">
        <v>224338</v>
      </c>
      <c r="S263" s="36">
        <v>543</v>
      </c>
      <c r="T263" s="37" t="s">
        <v>358</v>
      </c>
      <c r="U263" s="45" t="s">
        <v>359</v>
      </c>
      <c r="V263" s="47">
        <v>876962</v>
      </c>
    </row>
    <row r="264" spans="1:22" ht="14" customHeight="1" x14ac:dyDescent="0.2">
      <c r="A264" s="2" t="s">
        <v>636</v>
      </c>
      <c r="B264" s="2" t="s">
        <v>637</v>
      </c>
      <c r="C264" s="2" t="s">
        <v>356</v>
      </c>
      <c r="D264" s="45" t="s">
        <v>638</v>
      </c>
      <c r="E264" s="54" t="s">
        <v>639</v>
      </c>
      <c r="F264" s="27">
        <v>178487.88190888899</v>
      </c>
      <c r="G264" s="55">
        <v>-554</v>
      </c>
      <c r="H264" s="26">
        <v>4.4790792413559502E-2</v>
      </c>
      <c r="I264" s="29">
        <v>11.153102614233999</v>
      </c>
      <c r="J264" s="26">
        <v>7.4999999999999997E-2</v>
      </c>
      <c r="K264" s="27">
        <v>7.4999999999999997E-2</v>
      </c>
      <c r="M264" s="27">
        <v>11.153102614233999</v>
      </c>
      <c r="O264" s="34">
        <f>K264/'Table S1b. Compartments'!C$2/6.022E+23*LN(2)</f>
        <v>1.8848660639516785E-9</v>
      </c>
      <c r="Q264" s="51" t="s">
        <v>640</v>
      </c>
      <c r="R264" s="36">
        <v>225496</v>
      </c>
      <c r="S264" s="36">
        <v>555</v>
      </c>
      <c r="T264" s="37" t="s">
        <v>358</v>
      </c>
      <c r="U264" s="45" t="s">
        <v>359</v>
      </c>
      <c r="V264" s="47">
        <v>876780</v>
      </c>
    </row>
    <row r="265" spans="1:22" ht="14" customHeight="1" x14ac:dyDescent="0.2">
      <c r="A265" s="2" t="s">
        <v>641</v>
      </c>
      <c r="B265" s="2" t="s">
        <v>642</v>
      </c>
      <c r="C265" s="2" t="s">
        <v>356</v>
      </c>
      <c r="D265" s="45" t="s">
        <v>643</v>
      </c>
      <c r="E265" s="54" t="s">
        <v>644</v>
      </c>
      <c r="F265" s="27">
        <v>118927.428177262</v>
      </c>
      <c r="G265" s="55">
        <v>-368</v>
      </c>
      <c r="H265" s="26">
        <v>8.9063949581268398E-2</v>
      </c>
      <c r="I265" s="29">
        <v>7.7595579970716901</v>
      </c>
      <c r="J265" s="26">
        <v>8.9063949581268398E-2</v>
      </c>
      <c r="K265" s="27">
        <v>8.9063949581268398E-2</v>
      </c>
      <c r="M265" s="27">
        <v>7.7595579970716901</v>
      </c>
      <c r="O265" s="34">
        <f>K265/'Table S1b. Compartments'!C$2/6.022E+23*LN(2)</f>
        <v>2.238314881163148E-9</v>
      </c>
      <c r="Q265" s="51" t="s">
        <v>645</v>
      </c>
      <c r="R265" s="36">
        <v>660305</v>
      </c>
      <c r="S265" s="36">
        <v>369</v>
      </c>
      <c r="T265" s="37" t="s">
        <v>358</v>
      </c>
      <c r="U265" s="45" t="s">
        <v>359</v>
      </c>
      <c r="V265" s="47">
        <v>877373</v>
      </c>
    </row>
    <row r="266" spans="1:22" ht="14" customHeight="1" x14ac:dyDescent="0.2">
      <c r="A266" s="2" t="s">
        <v>646</v>
      </c>
      <c r="B266" s="2" t="s">
        <v>647</v>
      </c>
      <c r="C266" s="2" t="s">
        <v>356</v>
      </c>
      <c r="D266" s="45" t="s">
        <v>648</v>
      </c>
      <c r="E266" s="54" t="s">
        <v>649</v>
      </c>
      <c r="F266" s="27">
        <v>144576.2788991</v>
      </c>
      <c r="G266" s="55">
        <v>-449</v>
      </c>
      <c r="H266" s="26">
        <v>5.4065818005103398E-2</v>
      </c>
      <c r="I266" s="29">
        <v>6.1238610881925499</v>
      </c>
      <c r="J266" s="26">
        <v>7.4999999999999997E-2</v>
      </c>
      <c r="K266" s="27">
        <v>7.4999999999999997E-2</v>
      </c>
      <c r="M266" s="27">
        <v>6.1238610881925499</v>
      </c>
      <c r="O266" s="34">
        <f>K266/'Table S1b. Compartments'!C$2/6.022E+23*LN(2)</f>
        <v>1.8848660639516785E-9</v>
      </c>
      <c r="Q266" s="51" t="s">
        <v>650</v>
      </c>
      <c r="R266" s="36">
        <v>281237</v>
      </c>
      <c r="S266" s="36">
        <v>450</v>
      </c>
      <c r="T266" s="37" t="s">
        <v>358</v>
      </c>
      <c r="U266" s="45" t="s">
        <v>359</v>
      </c>
      <c r="V266" s="47">
        <v>877076</v>
      </c>
    </row>
    <row r="267" spans="1:22" ht="14" customHeight="1" x14ac:dyDescent="0.2">
      <c r="A267" s="2" t="s">
        <v>551</v>
      </c>
      <c r="B267" s="2" t="s">
        <v>552</v>
      </c>
      <c r="C267" s="2" t="s">
        <v>356</v>
      </c>
      <c r="D267" s="45" t="s">
        <v>553</v>
      </c>
      <c r="E267" s="54" t="s">
        <v>554</v>
      </c>
      <c r="F267" s="27">
        <v>104979.490173346</v>
      </c>
      <c r="G267" s="55">
        <v>-326</v>
      </c>
      <c r="H267" s="26">
        <v>4.4790792413559502E-2</v>
      </c>
      <c r="I267" s="29">
        <v>11.153102614233999</v>
      </c>
      <c r="J267" s="26">
        <v>7.4999999999999997E-2</v>
      </c>
      <c r="K267" s="27">
        <v>7.4999999999999997E-2</v>
      </c>
      <c r="M267" s="27">
        <v>11.153102614233999</v>
      </c>
      <c r="O267" s="34">
        <f>K267/'Table S1b. Compartments'!C$2/6.022E+23*LN(2)</f>
        <v>1.8848660639516785E-9</v>
      </c>
      <c r="Q267" s="51" t="s">
        <v>555</v>
      </c>
      <c r="R267" s="36">
        <v>217630</v>
      </c>
      <c r="S267" s="36">
        <v>327</v>
      </c>
      <c r="T267" s="37" t="s">
        <v>358</v>
      </c>
      <c r="U267" s="45" t="s">
        <v>359</v>
      </c>
      <c r="V267" s="47">
        <v>877180</v>
      </c>
    </row>
    <row r="268" spans="1:22" ht="14" customHeight="1" x14ac:dyDescent="0.2">
      <c r="A268" s="2" t="s">
        <v>556</v>
      </c>
      <c r="B268" s="2" t="s">
        <v>557</v>
      </c>
      <c r="C268" s="2" t="s">
        <v>356</v>
      </c>
      <c r="D268" s="45" t="s">
        <v>558</v>
      </c>
      <c r="E268" s="54" t="s">
        <v>559</v>
      </c>
      <c r="F268" s="27">
        <v>117706.856891267</v>
      </c>
      <c r="G268" s="55">
        <v>-365</v>
      </c>
      <c r="H268" s="26">
        <v>7.2923102043781093E-2</v>
      </c>
      <c r="I268" s="29">
        <v>9.4303795731435294</v>
      </c>
      <c r="J268" s="26">
        <v>7.4999999999999997E-2</v>
      </c>
      <c r="K268" s="27">
        <v>7.4999999999999997E-2</v>
      </c>
      <c r="M268" s="27">
        <v>9.4303795731435294</v>
      </c>
      <c r="O268" s="34">
        <f>K268/'Table S1b. Compartments'!C$2/6.022E+23*LN(2)</f>
        <v>1.8848660639516785E-9</v>
      </c>
      <c r="Q268" s="51" t="s">
        <v>560</v>
      </c>
      <c r="R268" s="36">
        <v>231077</v>
      </c>
      <c r="S268" s="36">
        <v>366</v>
      </c>
      <c r="T268" s="37" t="s">
        <v>358</v>
      </c>
      <c r="U268" s="45" t="s">
        <v>359</v>
      </c>
      <c r="V268" s="47">
        <v>876893</v>
      </c>
    </row>
    <row r="269" spans="1:22" ht="14" customHeight="1" x14ac:dyDescent="0.2">
      <c r="A269" s="2" t="s">
        <v>561</v>
      </c>
      <c r="B269" s="2" t="s">
        <v>562</v>
      </c>
      <c r="C269" s="2" t="s">
        <v>356</v>
      </c>
      <c r="D269" s="45" t="s">
        <v>563</v>
      </c>
      <c r="E269" s="54" t="s">
        <v>564</v>
      </c>
      <c r="F269" s="27">
        <v>134633.53303915999</v>
      </c>
      <c r="G269" s="55">
        <v>-419</v>
      </c>
      <c r="H269" s="26">
        <v>0.100993288065707</v>
      </c>
      <c r="I269" s="29">
        <v>6.0875491450033303</v>
      </c>
      <c r="J269" s="26">
        <v>0.100993288065707</v>
      </c>
      <c r="K269" s="27">
        <v>0.100993288065707</v>
      </c>
      <c r="M269" s="27">
        <v>6.0875491450033303</v>
      </c>
      <c r="O269" s="34">
        <f>K269/'Table S1b. Compartments'!C$2/6.022E+23*LN(2)</f>
        <v>2.5381176181592953E-9</v>
      </c>
      <c r="Q269" s="51" t="s">
        <v>565</v>
      </c>
      <c r="R269" s="36">
        <v>276697</v>
      </c>
      <c r="S269" s="36">
        <v>420</v>
      </c>
      <c r="T269" s="37" t="s">
        <v>358</v>
      </c>
      <c r="U269" s="45" t="s">
        <v>359</v>
      </c>
      <c r="V269" s="47">
        <v>877067</v>
      </c>
    </row>
    <row r="270" spans="1:22" ht="14" customHeight="1" x14ac:dyDescent="0.2">
      <c r="A270" s="2" t="s">
        <v>566</v>
      </c>
      <c r="B270" s="2" t="s">
        <v>567</v>
      </c>
      <c r="C270" s="2" t="s">
        <v>356</v>
      </c>
      <c r="D270" s="45" t="s">
        <v>568</v>
      </c>
      <c r="E270" s="54" t="s">
        <v>569</v>
      </c>
      <c r="F270" s="27">
        <v>120579.47474925</v>
      </c>
      <c r="G270" s="55">
        <v>-374</v>
      </c>
      <c r="H270" s="26">
        <v>7.2923102043781093E-2</v>
      </c>
      <c r="I270" s="29">
        <v>9.4303795731435294</v>
      </c>
      <c r="J270" s="26">
        <v>7.4999999999999997E-2</v>
      </c>
      <c r="K270" s="27">
        <v>7.4999999999999997E-2</v>
      </c>
      <c r="M270" s="27">
        <v>9.4303795731435294</v>
      </c>
      <c r="O270" s="34">
        <f>K270/'Table S1b. Compartments'!C$2/6.022E+23*LN(2)</f>
        <v>1.8848660639516785E-9</v>
      </c>
      <c r="Q270" s="51" t="s">
        <v>570</v>
      </c>
      <c r="R270" s="36">
        <v>230703</v>
      </c>
      <c r="S270" s="36">
        <v>375</v>
      </c>
      <c r="T270" s="37" t="s">
        <v>358</v>
      </c>
      <c r="U270" s="45" t="s">
        <v>359</v>
      </c>
      <c r="V270" s="47">
        <v>876976</v>
      </c>
    </row>
    <row r="271" spans="1:22" ht="14" customHeight="1" x14ac:dyDescent="0.2">
      <c r="A271" s="2" t="s">
        <v>571</v>
      </c>
      <c r="B271" s="2" t="s">
        <v>572</v>
      </c>
      <c r="C271" s="2" t="s">
        <v>356</v>
      </c>
      <c r="D271" s="45" t="s">
        <v>573</v>
      </c>
      <c r="E271" s="54" t="s">
        <v>574</v>
      </c>
      <c r="F271" s="27">
        <v>59640.272731628</v>
      </c>
      <c r="G271" s="55">
        <v>-185</v>
      </c>
      <c r="H271" s="26">
        <v>4.4790792413559502E-2</v>
      </c>
      <c r="I271" s="29">
        <v>11.153102614233999</v>
      </c>
      <c r="J271" s="26">
        <v>7.4999999999999997E-2</v>
      </c>
      <c r="K271" s="27">
        <v>7.4999999999999997E-2</v>
      </c>
      <c r="M271" s="27">
        <v>11.153102614233999</v>
      </c>
      <c r="O271" s="34">
        <f>K271/'Table S1b. Compartments'!C$2/6.022E+23*LN(2)</f>
        <v>1.8848660639516785E-9</v>
      </c>
      <c r="Q271" s="51" t="s">
        <v>575</v>
      </c>
      <c r="R271" s="36">
        <v>224882</v>
      </c>
      <c r="S271" s="36">
        <v>186</v>
      </c>
      <c r="T271" s="37" t="s">
        <v>358</v>
      </c>
      <c r="U271" s="45" t="s">
        <v>359</v>
      </c>
      <c r="V271" s="47">
        <v>876916</v>
      </c>
    </row>
    <row r="272" spans="1:22" ht="14" customHeight="1" x14ac:dyDescent="0.2">
      <c r="A272" s="2" t="s">
        <v>576</v>
      </c>
      <c r="B272" s="2" t="s">
        <v>577</v>
      </c>
      <c r="C272" s="2" t="s">
        <v>356</v>
      </c>
      <c r="D272" s="45" t="s">
        <v>578</v>
      </c>
      <c r="E272" s="54" t="s">
        <v>579</v>
      </c>
      <c r="F272" s="27">
        <v>83721.262881477902</v>
      </c>
      <c r="G272" s="55">
        <v>-260</v>
      </c>
      <c r="H272" s="26">
        <v>0.24542905489526101</v>
      </c>
      <c r="I272" s="29">
        <v>8.0302068230483492</v>
      </c>
      <c r="J272" s="26">
        <v>0.24542905489526101</v>
      </c>
      <c r="K272" s="27">
        <v>0.24542905489526101</v>
      </c>
      <c r="M272" s="27">
        <v>8.0302068230483492</v>
      </c>
      <c r="O272" s="34">
        <f>K272/'Table S1b. Compartments'!C$2/6.022E+23*LN(2)</f>
        <v>6.1680119557308139E-9</v>
      </c>
      <c r="Q272" s="51" t="s">
        <v>580</v>
      </c>
      <c r="R272" s="36">
        <v>749432</v>
      </c>
      <c r="S272" s="36">
        <v>261</v>
      </c>
      <c r="T272" s="37" t="s">
        <v>365</v>
      </c>
      <c r="U272" s="45" t="s">
        <v>359</v>
      </c>
      <c r="V272" s="47">
        <v>877351</v>
      </c>
    </row>
    <row r="273" spans="1:22" ht="14" customHeight="1" x14ac:dyDescent="0.2">
      <c r="A273" s="2" t="s">
        <v>581</v>
      </c>
      <c r="B273" s="2" t="s">
        <v>582</v>
      </c>
      <c r="C273" s="2" t="s">
        <v>356</v>
      </c>
      <c r="D273" s="45" t="s">
        <v>583</v>
      </c>
      <c r="E273" s="54" t="s">
        <v>584</v>
      </c>
      <c r="F273" s="27">
        <v>85865.372453466</v>
      </c>
      <c r="G273" s="55">
        <v>-266</v>
      </c>
      <c r="H273" s="26">
        <v>5.0266198876230003E-2</v>
      </c>
      <c r="I273" s="29">
        <v>6.84643714927536</v>
      </c>
      <c r="J273" s="26">
        <v>7.4999999999999997E-2</v>
      </c>
      <c r="K273" s="27">
        <v>7.4999999999999997E-2</v>
      </c>
      <c r="M273" s="27">
        <v>6.84643714927536</v>
      </c>
      <c r="O273" s="34">
        <f>K273/'Table S1b. Compartments'!C$2/6.022E+23*LN(2)</f>
        <v>1.8848660639516785E-9</v>
      </c>
      <c r="Q273" s="51" t="s">
        <v>585</v>
      </c>
      <c r="R273" s="36">
        <v>784141</v>
      </c>
      <c r="S273" s="36">
        <v>267</v>
      </c>
      <c r="T273" s="37" t="s">
        <v>365</v>
      </c>
      <c r="U273" s="45" t="s">
        <v>359</v>
      </c>
      <c r="V273" s="47">
        <v>877021</v>
      </c>
    </row>
    <row r="274" spans="1:22" ht="14" customHeight="1" x14ac:dyDescent="0.2">
      <c r="A274" s="2" t="s">
        <v>586</v>
      </c>
      <c r="B274" s="2" t="s">
        <v>587</v>
      </c>
      <c r="C274" s="2" t="s">
        <v>356</v>
      </c>
      <c r="D274" s="45" t="s">
        <v>588</v>
      </c>
      <c r="E274" s="54" t="s">
        <v>589</v>
      </c>
      <c r="F274" s="27">
        <v>83150.112595483995</v>
      </c>
      <c r="G274" s="55">
        <v>-257</v>
      </c>
      <c r="H274" s="26">
        <v>4.4790792413559502E-2</v>
      </c>
      <c r="I274" s="29">
        <v>11.153102614233999</v>
      </c>
      <c r="J274" s="26">
        <v>7.4999999999999997E-2</v>
      </c>
      <c r="K274" s="27">
        <v>7.4999999999999997E-2</v>
      </c>
      <c r="M274" s="27">
        <v>11.153102614233999</v>
      </c>
      <c r="O274" s="34">
        <f>K274/'Table S1b. Compartments'!C$2/6.022E+23*LN(2)</f>
        <v>1.8848660639516785E-9</v>
      </c>
      <c r="Q274" s="51" t="s">
        <v>590</v>
      </c>
      <c r="R274" s="36">
        <v>223371</v>
      </c>
      <c r="S274" s="36">
        <v>258</v>
      </c>
      <c r="T274" s="37" t="s">
        <v>358</v>
      </c>
      <c r="U274" s="45" t="s">
        <v>359</v>
      </c>
      <c r="V274" s="47">
        <v>876867</v>
      </c>
    </row>
    <row r="275" spans="1:22" ht="14" customHeight="1" x14ac:dyDescent="0.2">
      <c r="A275" s="2" t="s">
        <v>591</v>
      </c>
      <c r="B275" s="2" t="s">
        <v>592</v>
      </c>
      <c r="C275" s="2" t="s">
        <v>356</v>
      </c>
      <c r="D275" s="45" t="s">
        <v>593</v>
      </c>
      <c r="E275" s="54" t="s">
        <v>594</v>
      </c>
      <c r="F275" s="27">
        <v>100904.96202937</v>
      </c>
      <c r="G275" s="55">
        <v>-314</v>
      </c>
      <c r="H275" s="26">
        <v>5.4065818005103398E-2</v>
      </c>
      <c r="I275" s="29">
        <v>6.1238610881925499</v>
      </c>
      <c r="J275" s="26">
        <v>7.4999999999999997E-2</v>
      </c>
      <c r="K275" s="27">
        <v>7.4999999999999997E-2</v>
      </c>
      <c r="M275" s="27">
        <v>6.1238610881925499</v>
      </c>
      <c r="O275" s="34">
        <f>K275/'Table S1b. Compartments'!C$2/6.022E+23*LN(2)</f>
        <v>1.8848660639516785E-9</v>
      </c>
      <c r="Q275" s="51" t="s">
        <v>595</v>
      </c>
      <c r="R275" s="36">
        <v>280920</v>
      </c>
      <c r="S275" s="36">
        <v>315</v>
      </c>
      <c r="T275" s="37" t="s">
        <v>358</v>
      </c>
      <c r="U275" s="45" t="s">
        <v>359</v>
      </c>
      <c r="V275" s="47">
        <v>877081</v>
      </c>
    </row>
    <row r="276" spans="1:22" ht="14" customHeight="1" x14ac:dyDescent="0.2">
      <c r="A276" s="2" t="s">
        <v>596</v>
      </c>
      <c r="B276" s="2" t="s">
        <v>597</v>
      </c>
      <c r="C276" s="2" t="s">
        <v>356</v>
      </c>
      <c r="D276" s="45" t="s">
        <v>598</v>
      </c>
      <c r="E276" s="54" t="s">
        <v>599</v>
      </c>
      <c r="F276" s="27">
        <v>84418.537167471994</v>
      </c>
      <c r="G276" s="55">
        <v>-263</v>
      </c>
      <c r="H276" s="26">
        <v>4.4790792413559502E-2</v>
      </c>
      <c r="I276" s="29">
        <v>11.153102614233999</v>
      </c>
      <c r="J276" s="26">
        <v>7.4999999999999997E-2</v>
      </c>
      <c r="K276" s="27">
        <v>7.4999999999999997E-2</v>
      </c>
      <c r="M276" s="27">
        <v>11.153102614233999</v>
      </c>
      <c r="O276" s="34">
        <f>K276/'Table S1b. Compartments'!C$2/6.022E+23*LN(2)</f>
        <v>1.8848660639516785E-9</v>
      </c>
      <c r="Q276" s="51" t="s">
        <v>600</v>
      </c>
      <c r="R276" s="36">
        <v>221050</v>
      </c>
      <c r="S276" s="36">
        <v>264</v>
      </c>
      <c r="T276" s="37" t="s">
        <v>358</v>
      </c>
      <c r="U276" s="45" t="s">
        <v>359</v>
      </c>
      <c r="V276" s="47">
        <v>876872</v>
      </c>
    </row>
    <row r="277" spans="1:22" ht="14" customHeight="1" x14ac:dyDescent="0.2">
      <c r="A277" s="2" t="s">
        <v>601</v>
      </c>
      <c r="B277" s="2" t="s">
        <v>602</v>
      </c>
      <c r="C277" s="2" t="s">
        <v>356</v>
      </c>
      <c r="D277" s="45" t="s">
        <v>603</v>
      </c>
      <c r="E277" s="54" t="s">
        <v>604</v>
      </c>
      <c r="F277" s="27">
        <v>84715.970167471998</v>
      </c>
      <c r="G277" s="55">
        <v>-263</v>
      </c>
      <c r="H277" s="26">
        <v>6.7409313988073497E-2</v>
      </c>
      <c r="I277" s="29">
        <v>5.8741475972101398</v>
      </c>
      <c r="J277" s="26">
        <v>7.4999999999999997E-2</v>
      </c>
      <c r="K277" s="27">
        <v>7.4999999999999997E-2</v>
      </c>
      <c r="M277" s="27">
        <v>5.8741475972101398</v>
      </c>
      <c r="O277" s="34">
        <f>K277/'Table S1b. Compartments'!C$2/6.022E+23*LN(2)</f>
        <v>1.8848660639516785E-9</v>
      </c>
      <c r="Q277" s="51" t="s">
        <v>605</v>
      </c>
      <c r="R277" s="36">
        <v>660863</v>
      </c>
      <c r="S277" s="36">
        <v>264</v>
      </c>
      <c r="T277" s="37" t="s">
        <v>365</v>
      </c>
      <c r="U277" s="45" t="s">
        <v>359</v>
      </c>
      <c r="V277" s="47">
        <v>877404</v>
      </c>
    </row>
    <row r="278" spans="1:22" ht="14" customHeight="1" x14ac:dyDescent="0.2">
      <c r="A278" s="2" t="s">
        <v>606</v>
      </c>
      <c r="B278" s="2" t="s">
        <v>607</v>
      </c>
      <c r="C278" s="2" t="s">
        <v>356</v>
      </c>
      <c r="D278" s="45" t="s">
        <v>608</v>
      </c>
      <c r="E278" s="54" t="s">
        <v>609</v>
      </c>
      <c r="F278" s="27">
        <v>58968.008445633997</v>
      </c>
      <c r="G278" s="55">
        <v>-182</v>
      </c>
      <c r="H278" s="26">
        <v>7.9352735066840999E-2</v>
      </c>
      <c r="I278" s="29">
        <v>5.3199785447209997</v>
      </c>
      <c r="J278" s="26">
        <v>7.9352735066840999E-2</v>
      </c>
      <c r="K278" s="27">
        <v>7.9352735066840999E-2</v>
      </c>
      <c r="M278" s="27">
        <v>5.3199785447209997</v>
      </c>
      <c r="O278" s="34">
        <f>K278/'Table S1b. Compartments'!C$2/6.022E+23*LN(2)</f>
        <v>1.9942570321231591E-9</v>
      </c>
      <c r="Q278" s="51" t="s">
        <v>610</v>
      </c>
      <c r="R278" s="36">
        <v>351728</v>
      </c>
      <c r="S278" s="36">
        <v>183</v>
      </c>
      <c r="T278" s="37" t="s">
        <v>358</v>
      </c>
      <c r="U278" s="45" t="s">
        <v>359</v>
      </c>
      <c r="V278" s="47">
        <v>877152</v>
      </c>
    </row>
    <row r="279" spans="1:22" ht="14" customHeight="1" x14ac:dyDescent="0.15">
      <c r="A279" s="2" t="s">
        <v>511</v>
      </c>
      <c r="B279" s="1" t="s">
        <v>512</v>
      </c>
      <c r="C279" s="2" t="s">
        <v>356</v>
      </c>
      <c r="D279" s="45" t="s">
        <v>513</v>
      </c>
      <c r="E279" s="54" t="s">
        <v>514</v>
      </c>
      <c r="F279" s="27">
        <v>283359.99636822997</v>
      </c>
      <c r="G279" s="55">
        <v>-884</v>
      </c>
      <c r="H279" s="26">
        <v>0.105677064570098</v>
      </c>
      <c r="I279" s="29">
        <v>6.0361589042638304</v>
      </c>
      <c r="J279" s="26">
        <v>0.105677064570098</v>
      </c>
      <c r="K279" s="27">
        <v>0.105677064570098</v>
      </c>
      <c r="M279" s="27">
        <v>6.0361589042638304</v>
      </c>
      <c r="O279" s="34">
        <f>K279/'Table S1b. Compartments'!C$2/6.022E+23*LN(2)</f>
        <v>2.6558281699494401E-9</v>
      </c>
      <c r="Q279" s="50" t="s">
        <v>515</v>
      </c>
      <c r="R279" s="36">
        <v>253758</v>
      </c>
      <c r="S279" s="36">
        <v>885</v>
      </c>
      <c r="T279" s="37" t="s">
        <v>358</v>
      </c>
      <c r="U279" s="45" t="s">
        <v>359</v>
      </c>
      <c r="V279" s="47">
        <v>876805</v>
      </c>
    </row>
    <row r="280" spans="1:22" ht="14" customHeight="1" x14ac:dyDescent="0.15">
      <c r="A280" s="2" t="s">
        <v>516</v>
      </c>
      <c r="B280" s="1" t="s">
        <v>517</v>
      </c>
      <c r="C280" s="2" t="s">
        <v>356</v>
      </c>
      <c r="D280" s="45" t="s">
        <v>518</v>
      </c>
      <c r="E280" s="54" t="s">
        <v>519</v>
      </c>
      <c r="F280" s="27">
        <v>263614.90336235601</v>
      </c>
      <c r="G280" s="55">
        <v>-821</v>
      </c>
      <c r="H280" s="26">
        <v>4.4790792413559502E-2</v>
      </c>
      <c r="I280" s="29">
        <v>11.153102614233999</v>
      </c>
      <c r="J280" s="26">
        <v>7.4999999999999997E-2</v>
      </c>
      <c r="K280" s="27">
        <v>7.4999999999999997E-2</v>
      </c>
      <c r="M280" s="27">
        <v>11.153102614233999</v>
      </c>
      <c r="O280" s="34">
        <f>K280/'Table S1b. Compartments'!C$2/6.022E+23*LN(2)</f>
        <v>1.8848660639516785E-9</v>
      </c>
      <c r="Q280" s="50" t="s">
        <v>520</v>
      </c>
      <c r="R280" s="36">
        <v>221796</v>
      </c>
      <c r="S280" s="36">
        <v>822</v>
      </c>
      <c r="T280" s="37" t="s">
        <v>358</v>
      </c>
      <c r="U280" s="45" t="s">
        <v>359</v>
      </c>
      <c r="V280" s="47">
        <v>876958</v>
      </c>
    </row>
    <row r="281" spans="1:22" ht="14" customHeight="1" x14ac:dyDescent="0.15">
      <c r="A281" s="2" t="s">
        <v>521</v>
      </c>
      <c r="B281" s="1" t="s">
        <v>522</v>
      </c>
      <c r="C281" s="2" t="s">
        <v>356</v>
      </c>
      <c r="D281" s="45" t="s">
        <v>523</v>
      </c>
      <c r="E281" s="54" t="s">
        <v>524</v>
      </c>
      <c r="F281" s="27">
        <v>198360.83691476399</v>
      </c>
      <c r="G281" s="55">
        <v>-617</v>
      </c>
      <c r="H281" s="26">
        <v>8.8080980033808598E-2</v>
      </c>
      <c r="I281" s="29">
        <v>5.7444575742258204</v>
      </c>
      <c r="J281" s="26">
        <v>8.8080980033808598E-2</v>
      </c>
      <c r="K281" s="27">
        <v>8.8080980033808598E-2</v>
      </c>
      <c r="M281" s="27">
        <v>5.7444575742258204</v>
      </c>
      <c r="O281" s="34">
        <f>K281/'Table S1b. Compartments'!C$2/6.022E+23*LN(2)</f>
        <v>2.2136113352710824E-9</v>
      </c>
      <c r="Q281" s="50" t="s">
        <v>525</v>
      </c>
      <c r="R281" s="36">
        <v>542664</v>
      </c>
      <c r="S281" s="36">
        <v>618</v>
      </c>
      <c r="T281" s="37" t="s">
        <v>365</v>
      </c>
      <c r="U281" s="45" t="s">
        <v>359</v>
      </c>
      <c r="V281" s="47">
        <v>877128</v>
      </c>
    </row>
    <row r="282" spans="1:22" ht="14" customHeight="1" x14ac:dyDescent="0.2">
      <c r="A282" s="2" t="s">
        <v>526</v>
      </c>
      <c r="B282" s="2" t="s">
        <v>527</v>
      </c>
      <c r="C282" s="2" t="s">
        <v>356</v>
      </c>
      <c r="D282" s="45" t="s">
        <v>528</v>
      </c>
      <c r="E282" s="54" t="s">
        <v>529</v>
      </c>
      <c r="F282" s="27">
        <v>211877.24691867901</v>
      </c>
      <c r="G282" s="55">
        <v>-659</v>
      </c>
      <c r="H282" s="26">
        <v>4.5456880223559197E-2</v>
      </c>
      <c r="I282" s="29">
        <v>10.4860137142461</v>
      </c>
      <c r="J282" s="26">
        <v>7.4999999999999997E-2</v>
      </c>
      <c r="K282" s="27">
        <v>7.4999999999999997E-2</v>
      </c>
      <c r="M282" s="27">
        <v>10.4860137142461</v>
      </c>
      <c r="O282" s="34">
        <f>K282/'Table S1b. Compartments'!C$2/6.022E+23*LN(2)</f>
        <v>1.8848660639516785E-9</v>
      </c>
      <c r="Q282" s="51" t="s">
        <v>530</v>
      </c>
      <c r="R282" s="36">
        <v>226405</v>
      </c>
      <c r="S282" s="36">
        <v>660</v>
      </c>
      <c r="T282" s="37" t="s">
        <v>358</v>
      </c>
      <c r="U282" s="45" t="s">
        <v>359</v>
      </c>
      <c r="V282" s="47">
        <v>876768</v>
      </c>
    </row>
    <row r="283" spans="1:22" ht="14" customHeight="1" x14ac:dyDescent="0.2">
      <c r="A283" s="2" t="s">
        <v>531</v>
      </c>
      <c r="B283" s="2" t="s">
        <v>532</v>
      </c>
      <c r="C283" s="2" t="s">
        <v>356</v>
      </c>
      <c r="D283" s="45" t="s">
        <v>533</v>
      </c>
      <c r="E283" s="54" t="s">
        <v>534</v>
      </c>
      <c r="F283" s="27">
        <v>207928.35377470299</v>
      </c>
      <c r="G283" s="55">
        <v>-647</v>
      </c>
      <c r="H283" s="26">
        <v>9.7788622469882999E-2</v>
      </c>
      <c r="I283" s="29">
        <v>6.2498160246751997</v>
      </c>
      <c r="J283" s="26">
        <v>9.7788622469882999E-2</v>
      </c>
      <c r="K283" s="27">
        <v>9.7788622469882999E-2</v>
      </c>
      <c r="M283" s="27">
        <v>6.2498160246751997</v>
      </c>
      <c r="O283" s="34">
        <f>K283/'Table S1b. Compartments'!C$2/6.022E+23*LN(2)</f>
        <v>2.4575794124542004E-9</v>
      </c>
      <c r="Q283" s="51" t="s">
        <v>535</v>
      </c>
      <c r="R283" s="36">
        <v>279783</v>
      </c>
      <c r="S283" s="36">
        <v>648</v>
      </c>
      <c r="T283" s="37" t="s">
        <v>358</v>
      </c>
      <c r="U283" s="45" t="s">
        <v>359</v>
      </c>
      <c r="V283" s="47">
        <v>876983</v>
      </c>
    </row>
    <row r="284" spans="1:22" ht="14" customHeight="1" x14ac:dyDescent="0.2">
      <c r="A284" s="2" t="s">
        <v>536</v>
      </c>
      <c r="B284" s="2" t="s">
        <v>537</v>
      </c>
      <c r="C284" s="2" t="s">
        <v>356</v>
      </c>
      <c r="D284" s="45" t="s">
        <v>538</v>
      </c>
      <c r="E284" s="54" t="s">
        <v>539</v>
      </c>
      <c r="F284" s="27">
        <v>150302.48861506299</v>
      </c>
      <c r="G284" s="55">
        <v>-467</v>
      </c>
      <c r="H284" s="26">
        <v>0.100993288065707</v>
      </c>
      <c r="I284" s="29">
        <v>6.0875491450033303</v>
      </c>
      <c r="J284" s="26">
        <v>0.100993288065707</v>
      </c>
      <c r="K284" s="27">
        <v>0.100993288065707</v>
      </c>
      <c r="M284" s="27">
        <v>6.0875491450033303</v>
      </c>
      <c r="O284" s="34">
        <f>K284/'Table S1b. Compartments'!C$2/6.022E+23*LN(2)</f>
        <v>2.5381176181592953E-9</v>
      </c>
      <c r="Q284" s="51" t="s">
        <v>540</v>
      </c>
      <c r="R284" s="36">
        <v>277170</v>
      </c>
      <c r="S284" s="36">
        <v>468</v>
      </c>
      <c r="T284" s="37" t="s">
        <v>358</v>
      </c>
      <c r="U284" s="45" t="s">
        <v>359</v>
      </c>
      <c r="V284" s="47">
        <v>877063</v>
      </c>
    </row>
    <row r="285" spans="1:22" ht="14" customHeight="1" x14ac:dyDescent="0.2">
      <c r="A285" s="2" t="s">
        <v>541</v>
      </c>
      <c r="B285" s="2" t="s">
        <v>542</v>
      </c>
      <c r="C285" s="2" t="s">
        <v>356</v>
      </c>
      <c r="D285" s="45" t="s">
        <v>543</v>
      </c>
      <c r="E285" s="54" t="s">
        <v>544</v>
      </c>
      <c r="F285" s="27">
        <v>137590.026897142</v>
      </c>
      <c r="G285" s="55">
        <v>-428</v>
      </c>
      <c r="H285" s="26">
        <v>4.4790792413559502E-2</v>
      </c>
      <c r="I285" s="29">
        <v>11.153102614233999</v>
      </c>
      <c r="J285" s="26">
        <v>7.4999999999999997E-2</v>
      </c>
      <c r="K285" s="27">
        <v>7.4999999999999997E-2</v>
      </c>
      <c r="M285" s="27">
        <v>11.153102614233999</v>
      </c>
      <c r="O285" s="34">
        <f>K285/'Table S1b. Compartments'!C$2/6.022E+23*LN(2)</f>
        <v>1.8848660639516785E-9</v>
      </c>
      <c r="Q285" s="51" t="s">
        <v>545</v>
      </c>
      <c r="R285" s="36">
        <v>225061</v>
      </c>
      <c r="S285" s="36">
        <v>429</v>
      </c>
      <c r="T285" s="37" t="s">
        <v>358</v>
      </c>
      <c r="U285" s="45" t="s">
        <v>359</v>
      </c>
      <c r="V285" s="47">
        <v>876779</v>
      </c>
    </row>
    <row r="286" spans="1:22" ht="14" customHeight="1" x14ac:dyDescent="0.2">
      <c r="A286" s="2" t="s">
        <v>546</v>
      </c>
      <c r="B286" s="2" t="s">
        <v>547</v>
      </c>
      <c r="C286" s="2" t="s">
        <v>356</v>
      </c>
      <c r="D286" s="45" t="s">
        <v>548</v>
      </c>
      <c r="E286" s="54" t="s">
        <v>549</v>
      </c>
      <c r="F286" s="27">
        <v>127864.354037201</v>
      </c>
      <c r="G286" s="55">
        <v>-398</v>
      </c>
      <c r="H286" s="26">
        <v>6.7457727523812697E-2</v>
      </c>
      <c r="I286" s="29">
        <v>7.4034275227950399</v>
      </c>
      <c r="J286" s="26">
        <v>7.4999999999999997E-2</v>
      </c>
      <c r="K286" s="27">
        <v>7.4999999999999997E-2</v>
      </c>
      <c r="M286" s="27">
        <v>7.4034275227950399</v>
      </c>
      <c r="O286" s="34">
        <f>K286/'Table S1b. Compartments'!C$2/6.022E+23*LN(2)</f>
        <v>1.8848660639516785E-9</v>
      </c>
      <c r="Q286" s="51" t="s">
        <v>550</v>
      </c>
      <c r="R286" s="36">
        <v>739424</v>
      </c>
      <c r="S286" s="36">
        <v>399</v>
      </c>
      <c r="T286" s="37" t="s">
        <v>365</v>
      </c>
      <c r="U286" s="45" t="s">
        <v>359</v>
      </c>
      <c r="V286" s="47">
        <v>876980</v>
      </c>
    </row>
    <row r="287" spans="1:22" ht="14" customHeight="1" x14ac:dyDescent="0.15">
      <c r="A287" s="2" t="s">
        <v>771</v>
      </c>
      <c r="B287" s="2" t="s">
        <v>772</v>
      </c>
      <c r="C287" s="2" t="s">
        <v>356</v>
      </c>
      <c r="D287" s="45" t="s">
        <v>773</v>
      </c>
      <c r="E287" s="54" t="s">
        <v>774</v>
      </c>
      <c r="F287" s="27">
        <v>316122.199806032</v>
      </c>
      <c r="G287" s="55">
        <v>-983</v>
      </c>
      <c r="H287" s="26">
        <v>3.5350742280833E-2</v>
      </c>
      <c r="I287" s="29">
        <v>10.8979470377504</v>
      </c>
      <c r="J287" s="26">
        <v>7.4999999999999997E-2</v>
      </c>
      <c r="K287" s="27">
        <v>7.4999999999999997E-2</v>
      </c>
      <c r="M287" s="27">
        <v>10.8979470377504</v>
      </c>
      <c r="O287" s="34">
        <f>K287/'Table S1b. Compartments'!C$2/6.022E+23*LN(2)</f>
        <v>1.8848660639516785E-9</v>
      </c>
      <c r="Q287" s="50" t="s">
        <v>775</v>
      </c>
      <c r="R287" s="36">
        <v>231448</v>
      </c>
      <c r="S287" s="36">
        <v>984</v>
      </c>
      <c r="T287" s="37" t="s">
        <v>358</v>
      </c>
      <c r="U287" s="45" t="s">
        <v>359</v>
      </c>
      <c r="V287" s="47">
        <v>876896</v>
      </c>
    </row>
    <row r="288" spans="1:22" ht="14" customHeight="1" x14ac:dyDescent="0.15">
      <c r="A288" s="2" t="s">
        <v>781</v>
      </c>
      <c r="B288" s="2" t="s">
        <v>782</v>
      </c>
      <c r="C288" s="2" t="s">
        <v>356</v>
      </c>
      <c r="D288" s="45" t="s">
        <v>783</v>
      </c>
      <c r="E288" s="54" t="s">
        <v>784</v>
      </c>
      <c r="F288" s="27">
        <v>1244054.64321825</v>
      </c>
      <c r="G288" s="55">
        <v>-3872</v>
      </c>
      <c r="H288" s="26">
        <v>6.6729177179530003E-2</v>
      </c>
      <c r="I288" s="29">
        <v>14.212622657584101</v>
      </c>
      <c r="J288" s="26">
        <v>7.4999999999999997E-2</v>
      </c>
      <c r="K288" s="27">
        <v>7.4999999999999997E-2</v>
      </c>
      <c r="M288" s="27">
        <v>14.212622657584101</v>
      </c>
      <c r="O288" s="34">
        <f>K288/'Table S1b. Compartments'!C$2/6.022E+23*LN(2)</f>
        <v>1.8848660639516785E-9</v>
      </c>
      <c r="Q288" s="50" t="s">
        <v>785</v>
      </c>
      <c r="R288" s="36">
        <v>628410</v>
      </c>
      <c r="S288" s="36">
        <v>3873</v>
      </c>
      <c r="T288" s="37" t="s">
        <v>365</v>
      </c>
      <c r="U288" s="45" t="s">
        <v>359</v>
      </c>
      <c r="V288" s="47">
        <v>876810</v>
      </c>
    </row>
    <row r="289" spans="1:22" ht="14" customHeight="1" x14ac:dyDescent="0.15">
      <c r="A289" s="2" t="s">
        <v>776</v>
      </c>
      <c r="B289" s="2" t="s">
        <v>777</v>
      </c>
      <c r="C289" s="2" t="s">
        <v>356</v>
      </c>
      <c r="D289" s="45" t="s">
        <v>778</v>
      </c>
      <c r="E289" s="54" t="s">
        <v>779</v>
      </c>
      <c r="F289" s="27">
        <v>1338369.88710364</v>
      </c>
      <c r="G289" s="55">
        <v>-4175</v>
      </c>
      <c r="H289" s="26">
        <v>6.6729177179530003E-2</v>
      </c>
      <c r="I289" s="29">
        <v>14.212622657584101</v>
      </c>
      <c r="J289" s="26">
        <v>7.4999999999999997E-2</v>
      </c>
      <c r="K289" s="27">
        <v>7.4999999999999997E-2</v>
      </c>
      <c r="M289" s="27">
        <v>14.212622657584101</v>
      </c>
      <c r="O289" s="34">
        <f>K289/'Table S1b. Compartments'!C$2/6.022E+23*LN(2)</f>
        <v>1.8848660639516785E-9</v>
      </c>
      <c r="Q289" s="50" t="s">
        <v>780</v>
      </c>
      <c r="R289" s="36">
        <v>632286</v>
      </c>
      <c r="S289" s="36">
        <v>4176</v>
      </c>
      <c r="T289" s="37" t="s">
        <v>365</v>
      </c>
      <c r="U289" s="45" t="s">
        <v>359</v>
      </c>
      <c r="V289" s="47">
        <v>876806</v>
      </c>
    </row>
    <row r="290" spans="1:22" ht="14" customHeight="1" x14ac:dyDescent="0.15">
      <c r="A290" s="2" t="s">
        <v>786</v>
      </c>
      <c r="B290" s="2" t="s">
        <v>787</v>
      </c>
      <c r="C290" s="2" t="s">
        <v>356</v>
      </c>
      <c r="D290" s="45" t="s">
        <v>788</v>
      </c>
      <c r="E290" s="54" t="s">
        <v>789</v>
      </c>
      <c r="F290" s="27">
        <v>141915.694041118</v>
      </c>
      <c r="G290" s="55">
        <v>-440</v>
      </c>
      <c r="H290" s="26">
        <v>0.122666641617761</v>
      </c>
      <c r="I290" s="29">
        <v>7.6103865477626096</v>
      </c>
      <c r="J290" s="26">
        <v>0.122666641617761</v>
      </c>
      <c r="K290" s="27">
        <v>0.122666641617761</v>
      </c>
      <c r="M290" s="27">
        <v>7.6103865477626096</v>
      </c>
      <c r="O290" s="34">
        <f>K290/'Table S1b. Compartments'!C$2/6.022E+23*LN(2)</f>
        <v>3.082802532856538E-9</v>
      </c>
      <c r="Q290" s="50" t="s">
        <v>790</v>
      </c>
      <c r="R290" s="36">
        <v>29804</v>
      </c>
      <c r="S290" s="36">
        <v>441</v>
      </c>
      <c r="T290" s="37" t="s">
        <v>358</v>
      </c>
      <c r="U290" s="45" t="s">
        <v>359</v>
      </c>
      <c r="V290" s="47">
        <v>876869</v>
      </c>
    </row>
    <row r="291" spans="1:22" ht="14" customHeight="1" x14ac:dyDescent="0.15">
      <c r="A291" s="2" t="s">
        <v>796</v>
      </c>
      <c r="B291" s="2" t="s">
        <v>797</v>
      </c>
      <c r="C291" s="2" t="s">
        <v>356</v>
      </c>
      <c r="D291" s="45" t="s">
        <v>798</v>
      </c>
      <c r="E291" s="54" t="s">
        <v>799</v>
      </c>
      <c r="F291" s="27">
        <v>207048.566774704</v>
      </c>
      <c r="G291" s="55">
        <v>-647</v>
      </c>
      <c r="H291" s="26">
        <v>1.8614530956036501E-2</v>
      </c>
      <c r="I291" s="29">
        <v>8.9549794431750893</v>
      </c>
      <c r="J291" s="26">
        <v>7.4999999999999997E-2</v>
      </c>
      <c r="K291" s="27">
        <v>7.4999999999999997E-2</v>
      </c>
      <c r="M291" s="27">
        <v>8.9549794431750893</v>
      </c>
      <c r="O291" s="34">
        <f>K291/'Table S1b. Compartments'!C$2/6.022E+23*LN(2)</f>
        <v>1.8848660639516785E-9</v>
      </c>
      <c r="Q291" s="50" t="s">
        <v>800</v>
      </c>
      <c r="R291" s="36">
        <v>302383</v>
      </c>
      <c r="S291" s="36">
        <v>648</v>
      </c>
      <c r="T291" s="37" t="s">
        <v>358</v>
      </c>
      <c r="U291" s="45" t="s">
        <v>359</v>
      </c>
      <c r="V291" s="47">
        <v>876912</v>
      </c>
    </row>
    <row r="292" spans="1:22" ht="14" customHeight="1" x14ac:dyDescent="0.15">
      <c r="A292" s="2" t="s">
        <v>801</v>
      </c>
      <c r="B292" s="2" t="s">
        <v>802</v>
      </c>
      <c r="C292" s="2" t="s">
        <v>356</v>
      </c>
      <c r="D292" s="45" t="s">
        <v>803</v>
      </c>
      <c r="E292" s="54" t="s">
        <v>804</v>
      </c>
      <c r="F292" s="27">
        <v>235491.24806853</v>
      </c>
      <c r="G292" s="55">
        <v>-734</v>
      </c>
      <c r="H292" s="26">
        <v>3.4268227082233697E-2</v>
      </c>
      <c r="I292" s="29">
        <v>9.4188583852966694</v>
      </c>
      <c r="J292" s="26">
        <v>7.4999999999999997E-2</v>
      </c>
      <c r="K292" s="27">
        <v>7.4999999999999997E-2</v>
      </c>
      <c r="M292" s="27">
        <v>9.4188583852966694</v>
      </c>
      <c r="O292" s="34">
        <f>K292/'Table S1b. Compartments'!C$2/6.022E+23*LN(2)</f>
        <v>1.8848660639516785E-9</v>
      </c>
      <c r="Q292" s="50" t="s">
        <v>805</v>
      </c>
      <c r="R292" s="36">
        <v>755782</v>
      </c>
      <c r="S292" s="36">
        <v>735</v>
      </c>
      <c r="T292" s="37" t="s">
        <v>365</v>
      </c>
      <c r="U292" s="45" t="s">
        <v>359</v>
      </c>
      <c r="V292" s="47">
        <v>877328</v>
      </c>
    </row>
    <row r="293" spans="1:22" ht="14" customHeight="1" x14ac:dyDescent="0.15">
      <c r="A293" s="2" t="s">
        <v>806</v>
      </c>
      <c r="B293" s="2" t="s">
        <v>807</v>
      </c>
      <c r="C293" s="2" t="s">
        <v>356</v>
      </c>
      <c r="D293" s="45" t="s">
        <v>808</v>
      </c>
      <c r="E293" s="54" t="s">
        <v>809</v>
      </c>
      <c r="F293" s="27">
        <v>623900.955610106</v>
      </c>
      <c r="G293" s="55">
        <v>-1946</v>
      </c>
      <c r="H293" s="26">
        <v>4.5893924531941799E-2</v>
      </c>
      <c r="I293" s="29">
        <v>14.518876537356</v>
      </c>
      <c r="J293" s="26">
        <v>7.4999999999999997E-2</v>
      </c>
      <c r="K293" s="27">
        <v>7.4999999999999997E-2</v>
      </c>
      <c r="M293" s="27">
        <v>14.518876537356</v>
      </c>
      <c r="O293" s="34">
        <f>K293/'Table S1b. Compartments'!C$2/6.022E+23*LN(2)</f>
        <v>1.8848660639516785E-9</v>
      </c>
      <c r="Q293" s="50" t="s">
        <v>810</v>
      </c>
      <c r="R293" s="36">
        <v>101985</v>
      </c>
      <c r="S293" s="36">
        <v>1947</v>
      </c>
      <c r="T293" s="37" t="s">
        <v>358</v>
      </c>
      <c r="U293" s="45" t="s">
        <v>359</v>
      </c>
      <c r="V293" s="47">
        <v>877050</v>
      </c>
    </row>
    <row r="294" spans="1:22" ht="14" customHeight="1" x14ac:dyDescent="0.15">
      <c r="A294" s="2" t="s">
        <v>811</v>
      </c>
      <c r="B294" s="2" t="s">
        <v>812</v>
      </c>
      <c r="C294" s="2" t="s">
        <v>356</v>
      </c>
      <c r="D294" s="45" t="s">
        <v>813</v>
      </c>
      <c r="E294" s="54" t="s">
        <v>814</v>
      </c>
      <c r="F294" s="27">
        <v>206297.51520271599</v>
      </c>
      <c r="G294" s="55">
        <v>-641</v>
      </c>
      <c r="H294" s="26">
        <v>1.3471377089267799E-2</v>
      </c>
      <c r="I294" s="29">
        <v>7.0998479943371402</v>
      </c>
      <c r="J294" s="26">
        <v>7.4999999999999997E-2</v>
      </c>
      <c r="K294" s="27">
        <v>7.4999999999999997E-2</v>
      </c>
      <c r="M294" s="27">
        <v>7.0998479943371402</v>
      </c>
      <c r="O294" s="34">
        <f>K294/'Table S1b. Compartments'!C$2/6.022E+23*LN(2)</f>
        <v>1.8848660639516785E-9</v>
      </c>
      <c r="Q294" s="50" t="s">
        <v>815</v>
      </c>
      <c r="R294" s="36">
        <v>681847</v>
      </c>
      <c r="S294" s="36">
        <v>642</v>
      </c>
      <c r="T294" s="37" t="s">
        <v>358</v>
      </c>
      <c r="U294" s="45" t="s">
        <v>359</v>
      </c>
      <c r="V294" s="47">
        <v>876884</v>
      </c>
    </row>
    <row r="295" spans="1:22" ht="14" customHeight="1" x14ac:dyDescent="0.15">
      <c r="A295" s="2" t="s">
        <v>816</v>
      </c>
      <c r="B295" s="2" t="s">
        <v>817</v>
      </c>
      <c r="C295" s="2" t="s">
        <v>356</v>
      </c>
      <c r="D295" s="45" t="s">
        <v>818</v>
      </c>
      <c r="E295" s="54" t="s">
        <v>819</v>
      </c>
      <c r="F295" s="27">
        <v>198918.22120075801</v>
      </c>
      <c r="G295" s="55">
        <v>-620</v>
      </c>
      <c r="H295" s="26">
        <v>1.6993222940485098E-2</v>
      </c>
      <c r="I295" s="29">
        <v>7.8701525131552899</v>
      </c>
      <c r="J295" s="26">
        <v>7.4999999999999997E-2</v>
      </c>
      <c r="K295" s="27">
        <v>7.4999999999999997E-2</v>
      </c>
      <c r="M295" s="27">
        <v>7.8701525131552899</v>
      </c>
      <c r="O295" s="34">
        <f>K295/'Table S1b. Compartments'!C$2/6.022E+23*LN(2)</f>
        <v>1.8848660639516785E-9</v>
      </c>
      <c r="Q295" s="50" t="s">
        <v>820</v>
      </c>
      <c r="R295" s="36">
        <v>36140</v>
      </c>
      <c r="S295" s="36">
        <v>621</v>
      </c>
      <c r="T295" s="37" t="s">
        <v>365</v>
      </c>
      <c r="U295" s="45" t="s">
        <v>359</v>
      </c>
      <c r="V295" s="47">
        <v>877341</v>
      </c>
    </row>
    <row r="296" spans="1:22" ht="14" customHeight="1" x14ac:dyDescent="0.2">
      <c r="A296" s="2" t="s">
        <v>1382</v>
      </c>
      <c r="D296" s="45"/>
      <c r="E296" s="54"/>
      <c r="F296" s="27"/>
      <c r="G296" s="55"/>
      <c r="Q296" s="51"/>
    </row>
  </sheetData>
  <autoFilter ref="A2:W296" xr:uid="{00000000-0009-0000-0000-000002000000}"/>
  <mergeCells count="4">
    <mergeCell ref="H1:I1"/>
    <mergeCell ref="O1:P1"/>
    <mergeCell ref="U1:V1"/>
    <mergeCell ref="J1:N1"/>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09"/>
  <sheetViews>
    <sheetView tabSelected="1" workbookViewId="0">
      <pane xSplit="1" ySplit="2" topLeftCell="B86" activePane="bottomRight" state="frozen"/>
      <selection pane="topRight"/>
      <selection pane="bottomLeft"/>
      <selection pane="bottomRight" activeCell="F30" sqref="F30:G114"/>
    </sheetView>
  </sheetViews>
  <sheetFormatPr baseColWidth="10" defaultColWidth="0" defaultRowHeight="14" customHeight="1" zeroHeight="1" x14ac:dyDescent="0.2"/>
  <cols>
    <col min="1" max="1" width="30.33203125" style="2" customWidth="1"/>
    <col min="2" max="2" width="24.83203125" style="2" customWidth="1"/>
    <col min="3" max="3" width="14.33203125" style="2" customWidth="1"/>
    <col min="4" max="4" width="27" style="2" customWidth="1"/>
    <col min="5" max="5" width="12.83203125" style="2" bestFit="1" customWidth="1"/>
    <col min="6" max="6" width="14" style="2" customWidth="1"/>
    <col min="7" max="7" width="48.1640625" style="2" customWidth="1"/>
    <col min="8" max="8" width="13.6640625" style="3" customWidth="1"/>
    <col min="9" max="9" width="11.6640625" style="45" customWidth="1"/>
    <col min="10" max="10" width="11.6640625" style="35" customWidth="1"/>
    <col min="11" max="11" width="11.6640625" style="54" customWidth="1"/>
    <col min="12" max="12" width="11.6640625" style="35" customWidth="1"/>
    <col min="13" max="13" width="13.6640625" style="54" customWidth="1"/>
    <col min="14" max="14" width="13.6640625" style="37" customWidth="1"/>
    <col min="15" max="15" width="28.33203125" style="2" customWidth="1"/>
    <col min="16" max="16384" width="9.1640625" style="2" hidden="1"/>
  </cols>
  <sheetData>
    <row r="1" spans="1:15" ht="14" customHeight="1" x14ac:dyDescent="0.2">
      <c r="I1" s="70" t="s">
        <v>3086</v>
      </c>
      <c r="J1" s="71"/>
      <c r="K1" s="72" t="s">
        <v>3087</v>
      </c>
      <c r="L1" s="71"/>
      <c r="M1" s="73" t="s">
        <v>21</v>
      </c>
      <c r="N1" s="74"/>
    </row>
    <row r="2" spans="1:15" s="14" customFormat="1" ht="28" customHeight="1" x14ac:dyDescent="0.15">
      <c r="A2" s="13" t="s">
        <v>0</v>
      </c>
      <c r="B2" s="13" t="s">
        <v>1</v>
      </c>
      <c r="C2" s="13" t="s">
        <v>1383</v>
      </c>
      <c r="D2" s="13" t="s">
        <v>3085</v>
      </c>
      <c r="E2" s="13" t="s">
        <v>1384</v>
      </c>
      <c r="F2" s="13" t="s">
        <v>1385</v>
      </c>
      <c r="G2" s="13" t="s">
        <v>1386</v>
      </c>
      <c r="H2" s="17" t="s">
        <v>3394</v>
      </c>
      <c r="I2" s="32" t="s">
        <v>3083</v>
      </c>
      <c r="J2" s="33" t="s">
        <v>3084</v>
      </c>
      <c r="K2" s="56" t="s">
        <v>3083</v>
      </c>
      <c r="L2" s="33" t="s">
        <v>3084</v>
      </c>
      <c r="M2" s="52" t="s">
        <v>34</v>
      </c>
      <c r="N2" s="39" t="s">
        <v>0</v>
      </c>
      <c r="O2" s="13" t="s">
        <v>11</v>
      </c>
    </row>
    <row r="3" spans="1:15" ht="14" customHeight="1" x14ac:dyDescent="0.2">
      <c r="A3" s="2" t="s">
        <v>2535</v>
      </c>
      <c r="B3" s="2" t="s">
        <v>2536</v>
      </c>
      <c r="C3" s="2" t="s">
        <v>2</v>
      </c>
      <c r="D3" s="2" t="s">
        <v>2537</v>
      </c>
      <c r="E3" s="2" t="b">
        <v>0</v>
      </c>
      <c r="G3" s="2" t="str">
        <f t="shared" ref="G3:G10" si="0">CONCATENATE("k * ",RIGHT(A3,LEN(A3)-13),"-Protein[c]")</f>
        <v>k * Apt-Protein[c]</v>
      </c>
      <c r="H3" s="3">
        <f>LN(2)/'Table S1e. Parameters'!B$6</f>
        <v>1.1552453009332421E-2</v>
      </c>
      <c r="O3" s="2" t="s">
        <v>2538</v>
      </c>
    </row>
    <row r="4" spans="1:15" ht="14" customHeight="1" x14ac:dyDescent="0.2">
      <c r="A4" s="2" t="s">
        <v>2539</v>
      </c>
      <c r="B4" s="2" t="s">
        <v>2540</v>
      </c>
      <c r="C4" s="2" t="s">
        <v>2</v>
      </c>
      <c r="D4" s="2" t="s">
        <v>2541</v>
      </c>
      <c r="E4" s="2" t="b">
        <v>0</v>
      </c>
      <c r="G4" s="2" t="str">
        <f t="shared" si="0"/>
        <v>k * Eno-Protein[c]</v>
      </c>
      <c r="H4" s="3">
        <f>LN(2)/'Table S1e. Parameters'!B$6</f>
        <v>1.1552453009332421E-2</v>
      </c>
      <c r="O4" s="2" t="s">
        <v>2538</v>
      </c>
    </row>
    <row r="5" spans="1:15" ht="14" customHeight="1" x14ac:dyDescent="0.2">
      <c r="A5" s="2" t="s">
        <v>2542</v>
      </c>
      <c r="B5" s="2" t="s">
        <v>2543</v>
      </c>
      <c r="C5" s="2" t="s">
        <v>2</v>
      </c>
      <c r="D5" s="2" t="s">
        <v>2544</v>
      </c>
      <c r="E5" s="2" t="b">
        <v>0</v>
      </c>
      <c r="G5" s="2" t="str">
        <f t="shared" si="0"/>
        <v>k * Fba-Protein[c]</v>
      </c>
      <c r="H5" s="3">
        <f>LN(2)/'Table S1e. Parameters'!B$6</f>
        <v>1.1552453009332421E-2</v>
      </c>
      <c r="O5" s="2" t="s">
        <v>2538</v>
      </c>
    </row>
    <row r="6" spans="1:15" ht="14" customHeight="1" x14ac:dyDescent="0.2">
      <c r="A6" s="2" t="s">
        <v>2545</v>
      </c>
      <c r="B6" s="2" t="s">
        <v>2546</v>
      </c>
      <c r="C6" s="2" t="s">
        <v>2</v>
      </c>
      <c r="D6" s="2" t="s">
        <v>2547</v>
      </c>
      <c r="E6" s="2" t="b">
        <v>0</v>
      </c>
      <c r="G6" s="2" t="str">
        <f t="shared" si="0"/>
        <v>k * Gap-Protein[c]</v>
      </c>
      <c r="H6" s="3">
        <f>LN(2)/'Table S1e. Parameters'!B$6</f>
        <v>1.1552453009332421E-2</v>
      </c>
      <c r="O6" s="2" t="s">
        <v>2538</v>
      </c>
    </row>
    <row r="7" spans="1:15" ht="14" customHeight="1" x14ac:dyDescent="0.2">
      <c r="A7" s="2" t="s">
        <v>2548</v>
      </c>
      <c r="B7" s="2" t="s">
        <v>2549</v>
      </c>
      <c r="C7" s="2" t="s">
        <v>2</v>
      </c>
      <c r="D7" s="2" t="s">
        <v>2550</v>
      </c>
      <c r="E7" s="2" t="b">
        <v>0</v>
      </c>
      <c r="G7" s="2" t="str">
        <f t="shared" si="0"/>
        <v>k * Gk-Protein[c]</v>
      </c>
      <c r="H7" s="3">
        <f>LN(2)/'Table S1e. Parameters'!B$6</f>
        <v>1.1552453009332421E-2</v>
      </c>
      <c r="O7" s="2" t="s">
        <v>2538</v>
      </c>
    </row>
    <row r="8" spans="1:15" ht="14" customHeight="1" x14ac:dyDescent="0.2">
      <c r="A8" s="2" t="s">
        <v>2551</v>
      </c>
      <c r="B8" s="2" t="s">
        <v>2552</v>
      </c>
      <c r="C8" s="2" t="s">
        <v>2</v>
      </c>
      <c r="D8" s="2" t="s">
        <v>2553</v>
      </c>
      <c r="E8" s="2" t="b">
        <v>0</v>
      </c>
      <c r="G8" s="2" t="str">
        <f t="shared" si="0"/>
        <v>k * Hpt-Protein[c]</v>
      </c>
      <c r="H8" s="3">
        <f>LN(2)/'Table S1e. Parameters'!B$6</f>
        <v>1.1552453009332421E-2</v>
      </c>
      <c r="O8" s="2" t="s">
        <v>2538</v>
      </c>
    </row>
    <row r="9" spans="1:15" ht="14" customHeight="1" x14ac:dyDescent="0.2">
      <c r="A9" s="2" t="s">
        <v>2554</v>
      </c>
      <c r="B9" s="2" t="s">
        <v>2555</v>
      </c>
      <c r="C9" s="2" t="s">
        <v>2</v>
      </c>
      <c r="D9" s="2" t="s">
        <v>2556</v>
      </c>
      <c r="E9" s="2" t="b">
        <v>0</v>
      </c>
      <c r="G9" s="2" t="str">
        <f t="shared" si="0"/>
        <v>k * LacA-Protein[c]</v>
      </c>
      <c r="H9" s="3">
        <f>LN(2)/'Table S1e. Parameters'!B$6</f>
        <v>1.1552453009332421E-2</v>
      </c>
      <c r="O9" s="2" t="s">
        <v>2538</v>
      </c>
    </row>
    <row r="10" spans="1:15" ht="14" customHeight="1" x14ac:dyDescent="0.2">
      <c r="A10" s="2" t="s">
        <v>2557</v>
      </c>
      <c r="B10" s="2" t="s">
        <v>2558</v>
      </c>
      <c r="C10" s="2" t="s">
        <v>2</v>
      </c>
      <c r="D10" s="2" t="s">
        <v>2559</v>
      </c>
      <c r="E10" s="2" t="b">
        <v>0</v>
      </c>
      <c r="G10" s="2" t="str">
        <f t="shared" si="0"/>
        <v>k * Ldh-Protein[c]</v>
      </c>
      <c r="H10" s="3">
        <f>LN(2)/'Table S1e. Parameters'!B$6</f>
        <v>1.1552453009332421E-2</v>
      </c>
      <c r="O10" s="2" t="s">
        <v>2538</v>
      </c>
    </row>
    <row r="11" spans="1:15" ht="14" customHeight="1" x14ac:dyDescent="0.2">
      <c r="A11" s="2" t="s">
        <v>2560</v>
      </c>
      <c r="B11" s="2" t="s">
        <v>2561</v>
      </c>
      <c r="C11" s="2" t="s">
        <v>2</v>
      </c>
      <c r="D11" s="2" t="s">
        <v>2562</v>
      </c>
      <c r="E11" s="2" t="b">
        <v>0</v>
      </c>
      <c r="G11" s="2" t="s">
        <v>3088</v>
      </c>
      <c r="H11" s="3">
        <f>LN(2)/'Table S1e. Parameters'!B$6</f>
        <v>1.1552453009332421E-2</v>
      </c>
      <c r="O11" s="2" t="s">
        <v>2538</v>
      </c>
    </row>
    <row r="12" spans="1:15" ht="14" customHeight="1" x14ac:dyDescent="0.2">
      <c r="A12" s="2" t="s">
        <v>2563</v>
      </c>
      <c r="B12" s="2" t="s">
        <v>2564</v>
      </c>
      <c r="C12" s="2" t="s">
        <v>2</v>
      </c>
      <c r="D12" s="2" t="s">
        <v>2565</v>
      </c>
      <c r="E12" s="2" t="b">
        <v>0</v>
      </c>
      <c r="G12" s="2" t="str">
        <f>CONCATENATE("k * ",RIGHT(A12,LEN(A12)-13),"-Protein[c]")</f>
        <v>k * Nox-Protein[c]</v>
      </c>
      <c r="H12" s="3">
        <f>LN(2)/'Table S1e. Parameters'!B$6</f>
        <v>1.1552453009332421E-2</v>
      </c>
      <c r="O12" s="2" t="s">
        <v>2538</v>
      </c>
    </row>
    <row r="13" spans="1:15" ht="14" customHeight="1" x14ac:dyDescent="0.2">
      <c r="A13" s="2" t="s">
        <v>2566</v>
      </c>
      <c r="B13" s="2" t="s">
        <v>2567</v>
      </c>
      <c r="C13" s="2" t="s">
        <v>2</v>
      </c>
      <c r="D13" s="2" t="s">
        <v>2568</v>
      </c>
      <c r="E13" s="2" t="b">
        <v>0</v>
      </c>
      <c r="G13" s="2" t="s">
        <v>3089</v>
      </c>
      <c r="H13" s="3">
        <f>LN(2)/'Table S1e. Parameters'!B$6</f>
        <v>1.1552453009332421E-2</v>
      </c>
      <c r="O13" s="2" t="s">
        <v>2538</v>
      </c>
    </row>
    <row r="14" spans="1:15" ht="14" customHeight="1" x14ac:dyDescent="0.2">
      <c r="A14" s="2" t="s">
        <v>2569</v>
      </c>
      <c r="B14" s="2" t="s">
        <v>2570</v>
      </c>
      <c r="C14" s="2" t="s">
        <v>2</v>
      </c>
      <c r="D14" s="2" t="s">
        <v>2571</v>
      </c>
      <c r="E14" s="2" t="b">
        <v>0</v>
      </c>
      <c r="G14" s="2" t="str">
        <f>CONCATENATE("k * ",RIGHT(A14,LEN(A14)-13),"-Protein[c]")</f>
        <v>k * Pfk-Protein[c]</v>
      </c>
      <c r="H14" s="3">
        <f>LN(2)/'Table S1e. Parameters'!B$6</f>
        <v>1.1552453009332421E-2</v>
      </c>
      <c r="O14" s="2" t="s">
        <v>2538</v>
      </c>
    </row>
    <row r="15" spans="1:15" ht="14" customHeight="1" x14ac:dyDescent="0.2">
      <c r="A15" s="2" t="s">
        <v>2572</v>
      </c>
      <c r="B15" s="2" t="s">
        <v>2573</v>
      </c>
      <c r="C15" s="2" t="s">
        <v>2</v>
      </c>
      <c r="D15" s="2" t="s">
        <v>2574</v>
      </c>
      <c r="E15" s="2" t="b">
        <v>0</v>
      </c>
      <c r="G15" s="2" t="str">
        <f>CONCATENATE("k * ",RIGHT(A15,LEN(A15)-13),"-Protein[c]")</f>
        <v>k * PgiB-Protein[c]</v>
      </c>
      <c r="H15" s="3">
        <f>LN(2)/'Table S1e. Parameters'!B$6</f>
        <v>1.1552453009332421E-2</v>
      </c>
      <c r="O15" s="2" t="s">
        <v>2538</v>
      </c>
    </row>
    <row r="16" spans="1:15" ht="14" customHeight="1" x14ac:dyDescent="0.2">
      <c r="A16" s="2" t="s">
        <v>2575</v>
      </c>
      <c r="B16" s="2" t="s">
        <v>2576</v>
      </c>
      <c r="C16" s="2" t="s">
        <v>2</v>
      </c>
      <c r="D16" s="2" t="s">
        <v>2577</v>
      </c>
      <c r="E16" s="2" t="b">
        <v>0</v>
      </c>
      <c r="G16" s="2" t="str">
        <f>CONCATENATE("k * ",RIGHT(A16,LEN(A16)-13),"-Protein[c]")</f>
        <v>k * Pgm-Protein[c]</v>
      </c>
      <c r="H16" s="3">
        <f>LN(2)/'Table S1e. Parameters'!B$6</f>
        <v>1.1552453009332421E-2</v>
      </c>
      <c r="O16" s="2" t="s">
        <v>2538</v>
      </c>
    </row>
    <row r="17" spans="1:15" ht="14" customHeight="1" x14ac:dyDescent="0.2">
      <c r="A17" s="2" t="s">
        <v>2578</v>
      </c>
      <c r="B17" s="2" t="s">
        <v>2579</v>
      </c>
      <c r="C17" s="2" t="s">
        <v>2</v>
      </c>
      <c r="D17" s="2" t="s">
        <v>2580</v>
      </c>
      <c r="E17" s="2" t="b">
        <v>0</v>
      </c>
      <c r="G17" s="2" t="s">
        <v>3090</v>
      </c>
      <c r="H17" s="3">
        <f>LN(2)/'Table S1e. Parameters'!B$6</f>
        <v>1.1552453009332421E-2</v>
      </c>
      <c r="O17" s="2" t="s">
        <v>2538</v>
      </c>
    </row>
    <row r="18" spans="1:15" ht="14" customHeight="1" x14ac:dyDescent="0.2">
      <c r="A18" s="2" t="s">
        <v>2581</v>
      </c>
      <c r="B18" s="2" t="s">
        <v>2582</v>
      </c>
      <c r="C18" s="2" t="s">
        <v>2</v>
      </c>
      <c r="D18" s="2" t="s">
        <v>2583</v>
      </c>
      <c r="E18" s="2" t="b">
        <v>0</v>
      </c>
      <c r="G18" s="2" t="str">
        <f>CONCATENATE("k * ",RIGHT(A18,LEN(A18)-13),"-Protein[c]")</f>
        <v>k * Ppa-Protein[c]</v>
      </c>
      <c r="H18" s="3">
        <f>LN(2)/'Table S1e. Parameters'!B$6</f>
        <v>1.1552453009332421E-2</v>
      </c>
      <c r="O18" s="2" t="s">
        <v>2538</v>
      </c>
    </row>
    <row r="19" spans="1:15" ht="14" customHeight="1" x14ac:dyDescent="0.2">
      <c r="A19" s="2" t="s">
        <v>2584</v>
      </c>
      <c r="B19" s="2" t="s">
        <v>2585</v>
      </c>
      <c r="C19" s="2" t="s">
        <v>2</v>
      </c>
      <c r="D19" s="2" t="s">
        <v>2586</v>
      </c>
      <c r="E19" s="2" t="b">
        <v>0</v>
      </c>
      <c r="G19" s="2" t="str">
        <f>CONCATENATE("k * ",RIGHT(A19,LEN(A19)-13),"-Protein[c]")</f>
        <v>k * Prs-Protein[c]</v>
      </c>
      <c r="H19" s="3">
        <f>LN(2)/'Table S1e. Parameters'!B$6</f>
        <v>1.1552453009332421E-2</v>
      </c>
      <c r="O19" s="2" t="s">
        <v>2538</v>
      </c>
    </row>
    <row r="20" spans="1:15" ht="14" customHeight="1" x14ac:dyDescent="0.2">
      <c r="A20" s="2" t="s">
        <v>2587</v>
      </c>
      <c r="B20" s="2" t="s">
        <v>2588</v>
      </c>
      <c r="C20" s="2" t="s">
        <v>2</v>
      </c>
      <c r="D20" s="2" t="s">
        <v>2589</v>
      </c>
      <c r="E20" s="2" t="b">
        <v>0</v>
      </c>
      <c r="G20" s="2" t="str">
        <f>CONCATENATE("k * ",RIGHT(A20,LEN(A20)-13),"-Protein[c]")</f>
        <v>k * Pts-Protein[c]</v>
      </c>
      <c r="H20" s="3">
        <f>LN(2)/'Table S1e. Parameters'!B$6</f>
        <v>1.1552453009332421E-2</v>
      </c>
      <c r="O20" s="2" t="s">
        <v>2538</v>
      </c>
    </row>
    <row r="21" spans="1:15" ht="14" customHeight="1" x14ac:dyDescent="0.2">
      <c r="A21" s="2" t="s">
        <v>2590</v>
      </c>
      <c r="B21" s="2" t="s">
        <v>2591</v>
      </c>
      <c r="C21" s="2" t="s">
        <v>2</v>
      </c>
      <c r="D21" s="2" t="s">
        <v>2592</v>
      </c>
      <c r="E21" s="2" t="b">
        <v>0</v>
      </c>
      <c r="G21" s="2" t="str">
        <f>CONCATENATE("k * ",RIGHT(A21,LEN(A21)-13),"-Protein[c]")</f>
        <v>k * Pyk-Protein[c]</v>
      </c>
      <c r="H21" s="3">
        <f>LN(2)/'Table S1e. Parameters'!B$6</f>
        <v>1.1552453009332421E-2</v>
      </c>
      <c r="O21" s="2" t="s">
        <v>2538</v>
      </c>
    </row>
    <row r="22" spans="1:15" ht="14" customHeight="1" x14ac:dyDescent="0.2">
      <c r="A22" s="2" t="s">
        <v>2593</v>
      </c>
      <c r="B22" s="2" t="s">
        <v>2594</v>
      </c>
      <c r="C22" s="2" t="s">
        <v>2</v>
      </c>
      <c r="D22" s="2" t="s">
        <v>2595</v>
      </c>
      <c r="E22" s="2" t="b">
        <v>0</v>
      </c>
      <c r="G22" s="2" t="str">
        <f>CONCATENATE("k * ",RIGHT(A22,LEN(A22)-13),"-Protein[c]")</f>
        <v>k * PyrH-Protein[c]</v>
      </c>
      <c r="H22" s="3">
        <f>LN(2)/'Table S1e. Parameters'!B$6</f>
        <v>1.1552453009332421E-2</v>
      </c>
      <c r="O22" s="2" t="s">
        <v>2538</v>
      </c>
    </row>
    <row r="23" spans="1:15" ht="14" customHeight="1" x14ac:dyDescent="0.2">
      <c r="A23" s="2" t="s">
        <v>2596</v>
      </c>
      <c r="B23" s="2" t="s">
        <v>2597</v>
      </c>
      <c r="C23" s="2" t="s">
        <v>2</v>
      </c>
      <c r="D23" s="2" t="s">
        <v>2598</v>
      </c>
      <c r="E23" s="2" t="b">
        <v>0</v>
      </c>
      <c r="G23" s="2" t="s">
        <v>3091</v>
      </c>
      <c r="H23" s="3">
        <f>LN(2)/'Table S1e. Parameters'!B$6</f>
        <v>1.1552453009332421E-2</v>
      </c>
      <c r="O23" s="2" t="s">
        <v>2538</v>
      </c>
    </row>
    <row r="24" spans="1:15" ht="14" customHeight="1" x14ac:dyDescent="0.15">
      <c r="A24" s="2" t="s">
        <v>2599</v>
      </c>
      <c r="B24" s="2" t="s">
        <v>2600</v>
      </c>
      <c r="C24" s="2" t="s">
        <v>2</v>
      </c>
      <c r="D24" s="2" t="s">
        <v>2601</v>
      </c>
      <c r="E24" s="2" t="b">
        <v>0</v>
      </c>
      <c r="G24" s="2" t="s">
        <v>3092</v>
      </c>
      <c r="H24" s="3">
        <f>LN(2)/'Table S1e. Parameters'!B$6</f>
        <v>1.1552453009332421E-2</v>
      </c>
      <c r="I24" s="57"/>
      <c r="J24" s="60"/>
      <c r="K24" s="58"/>
      <c r="L24" s="60"/>
      <c r="O24" s="2" t="s">
        <v>2538</v>
      </c>
    </row>
    <row r="25" spans="1:15" ht="14" customHeight="1" x14ac:dyDescent="0.2">
      <c r="A25" s="2" t="s">
        <v>2602</v>
      </c>
      <c r="B25" s="2" t="s">
        <v>2603</v>
      </c>
      <c r="C25" s="2" t="s">
        <v>2</v>
      </c>
      <c r="D25" s="2" t="s">
        <v>2604</v>
      </c>
      <c r="E25" s="2" t="b">
        <v>0</v>
      </c>
      <c r="G25" s="2" t="str">
        <f>CONCATENATE("k * ",RIGHT(A25,LEN(A25)-13),"-Protein[c]")</f>
        <v>k * Rpe-Protein[c]</v>
      </c>
      <c r="H25" s="3">
        <f>LN(2)/'Table S1e. Parameters'!B$6</f>
        <v>1.1552453009332421E-2</v>
      </c>
      <c r="O25" s="2" t="s">
        <v>2538</v>
      </c>
    </row>
    <row r="26" spans="1:15" ht="14" customHeight="1" x14ac:dyDescent="0.2">
      <c r="A26" s="2" t="s">
        <v>2605</v>
      </c>
      <c r="B26" s="2" t="s">
        <v>2606</v>
      </c>
      <c r="C26" s="2" t="s">
        <v>2</v>
      </c>
      <c r="D26" s="2" t="s">
        <v>2607</v>
      </c>
      <c r="E26" s="2" t="b">
        <v>0</v>
      </c>
      <c r="G26" s="2" t="str">
        <f>CONCATENATE("k * ",RIGHT(A26,LEN(A26)-13),"-Protein[c]")</f>
        <v>k * Tim-Protein[c]</v>
      </c>
      <c r="H26" s="3">
        <f>LN(2)/'Table S1e. Parameters'!B$6</f>
        <v>1.1552453009332421E-2</v>
      </c>
      <c r="O26" s="2" t="s">
        <v>2538</v>
      </c>
    </row>
    <row r="27" spans="1:15" ht="14" customHeight="1" x14ac:dyDescent="0.2">
      <c r="A27" s="2" t="s">
        <v>2608</v>
      </c>
      <c r="B27" s="2" t="s">
        <v>2609</v>
      </c>
      <c r="C27" s="2" t="s">
        <v>2</v>
      </c>
      <c r="D27" s="2" t="s">
        <v>2610</v>
      </c>
      <c r="E27" s="2" t="b">
        <v>0</v>
      </c>
      <c r="G27" s="2" t="str">
        <f>CONCATENATE("k * ",RIGHT(A27,LEN(A27)-13),"-Protein[c]")</f>
        <v>k * TklB-Protein[c]</v>
      </c>
      <c r="H27" s="3">
        <f>LN(2)/'Table S1e. Parameters'!B$6</f>
        <v>1.1552453009332421E-2</v>
      </c>
      <c r="O27" s="2" t="s">
        <v>2538</v>
      </c>
    </row>
    <row r="28" spans="1:15" ht="14" customHeight="1" x14ac:dyDescent="0.2">
      <c r="A28" s="2" t="s">
        <v>2611</v>
      </c>
      <c r="B28" s="2" t="s">
        <v>2612</v>
      </c>
      <c r="C28" s="2" t="s">
        <v>2</v>
      </c>
      <c r="D28" s="2" t="s">
        <v>2613</v>
      </c>
      <c r="E28" s="2" t="b">
        <v>0</v>
      </c>
      <c r="G28" s="2" t="str">
        <f>CONCATENATE("k * ",RIGHT(A28,LEN(A28)-13),"-Protein[c]")</f>
        <v>k * Udk-Protein[c]</v>
      </c>
      <c r="H28" s="3">
        <f>LN(2)/'Table S1e. Parameters'!B$6</f>
        <v>1.1552453009332421E-2</v>
      </c>
      <c r="O28" s="2" t="s">
        <v>2538</v>
      </c>
    </row>
    <row r="29" spans="1:15" ht="14" customHeight="1" x14ac:dyDescent="0.2">
      <c r="A29" s="2" t="s">
        <v>2614</v>
      </c>
      <c r="B29" s="2" t="s">
        <v>2615</v>
      </c>
      <c r="C29" s="2" t="s">
        <v>2</v>
      </c>
      <c r="D29" s="2" t="s">
        <v>2616</v>
      </c>
      <c r="E29" s="2" t="b">
        <v>0</v>
      </c>
      <c r="G29" s="2" t="str">
        <f>CONCATENATE("k * ",RIGHT(A29,LEN(A29)-13),"-Protein[c]")</f>
        <v>k * Upp-Protein[c]</v>
      </c>
      <c r="H29" s="3">
        <f>LN(2)/'Table S1e. Parameters'!B$6</f>
        <v>1.1552453009332421E-2</v>
      </c>
      <c r="O29" s="2" t="s">
        <v>2617</v>
      </c>
    </row>
    <row r="30" spans="1:15" ht="14" customHeight="1" x14ac:dyDescent="0.2">
      <c r="A30" s="2" t="s">
        <v>1387</v>
      </c>
      <c r="B30" s="2" t="s">
        <v>1388</v>
      </c>
      <c r="C30" s="2" t="s">
        <v>4</v>
      </c>
      <c r="D30" s="2" t="s">
        <v>1389</v>
      </c>
      <c r="E30" s="2" t="b">
        <v>1</v>
      </c>
      <c r="F30" s="75" t="s">
        <v>3398</v>
      </c>
      <c r="H30" s="2"/>
    </row>
    <row r="31" spans="1:15" ht="14" customHeight="1" x14ac:dyDescent="0.2">
      <c r="A31" s="2" t="s">
        <v>1390</v>
      </c>
      <c r="B31" s="2" t="s">
        <v>1391</v>
      </c>
      <c r="C31" s="2" t="s">
        <v>4</v>
      </c>
      <c r="D31" s="2" t="s">
        <v>1392</v>
      </c>
      <c r="E31" s="2" t="b">
        <v>1</v>
      </c>
      <c r="F31" s="75" t="s">
        <v>3399</v>
      </c>
      <c r="G31" s="2" t="s">
        <v>3400</v>
      </c>
      <c r="H31" s="2">
        <v>5.2999999999999999E-2</v>
      </c>
      <c r="M31" s="54" t="s">
        <v>1393</v>
      </c>
      <c r="N31" s="37" t="s">
        <v>1394</v>
      </c>
      <c r="O31" s="2" t="s">
        <v>1395</v>
      </c>
    </row>
    <row r="32" spans="1:15" ht="14" customHeight="1" x14ac:dyDescent="0.2">
      <c r="A32" s="2" t="s">
        <v>1396</v>
      </c>
      <c r="B32" s="2" t="s">
        <v>1397</v>
      </c>
      <c r="C32" s="2" t="s">
        <v>4</v>
      </c>
      <c r="D32" s="2" t="s">
        <v>1398</v>
      </c>
      <c r="E32" s="2" t="b">
        <v>1</v>
      </c>
      <c r="F32" s="75" t="s">
        <v>3399</v>
      </c>
      <c r="G32" s="2" t="s">
        <v>3400</v>
      </c>
      <c r="H32" s="2">
        <v>5.2999999999999999E-2</v>
      </c>
      <c r="M32" s="54" t="s">
        <v>1393</v>
      </c>
      <c r="N32" s="37" t="s">
        <v>1394</v>
      </c>
    </row>
    <row r="33" spans="1:15" ht="14" customHeight="1" x14ac:dyDescent="0.2">
      <c r="A33" s="2" t="s">
        <v>1399</v>
      </c>
      <c r="B33" s="2" t="s">
        <v>1400</v>
      </c>
      <c r="C33" s="2" t="s">
        <v>4</v>
      </c>
      <c r="D33" s="2" t="s">
        <v>1401</v>
      </c>
      <c r="E33" s="2" t="b">
        <v>0</v>
      </c>
      <c r="F33" s="75" t="s">
        <v>3401</v>
      </c>
      <c r="H33" s="2"/>
      <c r="M33" s="54" t="s">
        <v>1393</v>
      </c>
      <c r="N33" s="37" t="s">
        <v>1402</v>
      </c>
    </row>
    <row r="34" spans="1:15" ht="14" customHeight="1" x14ac:dyDescent="0.2">
      <c r="A34" s="2" t="s">
        <v>1403</v>
      </c>
      <c r="B34" s="2" t="s">
        <v>1404</v>
      </c>
      <c r="C34" s="2" t="s">
        <v>4</v>
      </c>
      <c r="D34" s="2" t="s">
        <v>1405</v>
      </c>
      <c r="E34" s="2" t="b">
        <v>1</v>
      </c>
      <c r="F34" s="75" t="s">
        <v>3402</v>
      </c>
      <c r="H34" s="2"/>
      <c r="M34" s="54" t="s">
        <v>1393</v>
      </c>
      <c r="N34" s="37" t="s">
        <v>1406</v>
      </c>
    </row>
    <row r="35" spans="1:15" ht="14" customHeight="1" x14ac:dyDescent="0.2">
      <c r="A35" s="2" t="s">
        <v>1407</v>
      </c>
      <c r="B35" s="2" t="s">
        <v>1408</v>
      </c>
      <c r="C35" s="2" t="s">
        <v>4</v>
      </c>
      <c r="D35" s="2" t="s">
        <v>1409</v>
      </c>
      <c r="E35" s="2" t="b">
        <v>0</v>
      </c>
      <c r="F35" s="75" t="s">
        <v>3401</v>
      </c>
      <c r="H35" s="2"/>
      <c r="M35" s="54" t="s">
        <v>1393</v>
      </c>
      <c r="N35" s="37" t="s">
        <v>1402</v>
      </c>
    </row>
    <row r="36" spans="1:15" ht="14" customHeight="1" x14ac:dyDescent="0.2">
      <c r="A36" s="2" t="s">
        <v>1410</v>
      </c>
      <c r="B36" s="2" t="s">
        <v>1411</v>
      </c>
      <c r="C36" s="2" t="s">
        <v>4</v>
      </c>
      <c r="D36" s="2" t="s">
        <v>1412</v>
      </c>
      <c r="E36" s="2" t="b">
        <v>0</v>
      </c>
      <c r="F36" s="75" t="s">
        <v>3401</v>
      </c>
      <c r="H36" s="2"/>
      <c r="M36" s="54" t="s">
        <v>1393</v>
      </c>
      <c r="N36" s="37" t="s">
        <v>1402</v>
      </c>
    </row>
    <row r="37" spans="1:15" ht="14" customHeight="1" x14ac:dyDescent="0.2">
      <c r="A37" s="2" t="s">
        <v>1413</v>
      </c>
      <c r="B37" s="2" t="s">
        <v>1414</v>
      </c>
      <c r="C37" s="2" t="s">
        <v>4</v>
      </c>
      <c r="D37" s="2" t="s">
        <v>1415</v>
      </c>
      <c r="E37" s="2" t="b">
        <v>0</v>
      </c>
      <c r="F37" s="75" t="s">
        <v>3401</v>
      </c>
      <c r="H37" s="2"/>
      <c r="M37" s="54" t="s">
        <v>1393</v>
      </c>
      <c r="N37" s="37" t="s">
        <v>1402</v>
      </c>
    </row>
    <row r="38" spans="1:15" ht="14" customHeight="1" x14ac:dyDescent="0.2">
      <c r="A38" s="2" t="s">
        <v>1416</v>
      </c>
      <c r="B38" s="2" t="s">
        <v>1417</v>
      </c>
      <c r="C38" s="2" t="s">
        <v>4</v>
      </c>
      <c r="D38" s="2" t="s">
        <v>1418</v>
      </c>
      <c r="E38" s="2" t="b">
        <v>1</v>
      </c>
      <c r="F38" s="75" t="s">
        <v>3403</v>
      </c>
      <c r="M38" s="54" t="s">
        <v>1393</v>
      </c>
      <c r="N38" s="37" t="s">
        <v>1419</v>
      </c>
      <c r="O38" s="2" t="s">
        <v>1420</v>
      </c>
    </row>
    <row r="39" spans="1:15" ht="14" customHeight="1" x14ac:dyDescent="0.2">
      <c r="A39" s="2" t="s">
        <v>1421</v>
      </c>
      <c r="B39" s="2" t="s">
        <v>1422</v>
      </c>
      <c r="C39" s="2" t="s">
        <v>4</v>
      </c>
      <c r="D39" s="2" t="s">
        <v>1423</v>
      </c>
      <c r="E39" s="2" t="b">
        <v>1</v>
      </c>
      <c r="F39" s="75" t="s">
        <v>3398</v>
      </c>
      <c r="H39" s="2"/>
    </row>
    <row r="40" spans="1:15" ht="14" customHeight="1" x14ac:dyDescent="0.2">
      <c r="A40" s="2" t="s">
        <v>1424</v>
      </c>
      <c r="B40" s="2" t="s">
        <v>1425</v>
      </c>
      <c r="C40" s="2" t="s">
        <v>4</v>
      </c>
      <c r="D40" s="2" t="s">
        <v>1426</v>
      </c>
      <c r="E40" s="2" t="b">
        <v>0</v>
      </c>
      <c r="F40" s="75" t="s">
        <v>3401</v>
      </c>
      <c r="H40" s="2"/>
      <c r="M40" s="54" t="s">
        <v>1393</v>
      </c>
      <c r="N40" s="37" t="s">
        <v>1402</v>
      </c>
    </row>
    <row r="41" spans="1:15" ht="14" customHeight="1" x14ac:dyDescent="0.2">
      <c r="A41" s="2" t="s">
        <v>1427</v>
      </c>
      <c r="B41" s="2" t="s">
        <v>1428</v>
      </c>
      <c r="C41" s="2" t="s">
        <v>4</v>
      </c>
      <c r="D41" s="2" t="s">
        <v>1429</v>
      </c>
      <c r="E41" s="2" t="b">
        <v>1</v>
      </c>
      <c r="F41" s="75" t="s">
        <v>3398</v>
      </c>
      <c r="H41" s="2"/>
    </row>
    <row r="42" spans="1:15" ht="14" customHeight="1" x14ac:dyDescent="0.2">
      <c r="A42" s="2" t="s">
        <v>1430</v>
      </c>
      <c r="B42" s="2" t="s">
        <v>1431</v>
      </c>
      <c r="C42" s="2" t="s">
        <v>4</v>
      </c>
      <c r="D42" s="2" t="s">
        <v>1432</v>
      </c>
      <c r="E42" s="2" t="b">
        <v>0</v>
      </c>
      <c r="F42" s="75" t="s">
        <v>3398</v>
      </c>
      <c r="H42" s="2">
        <v>460.1</v>
      </c>
      <c r="M42" s="54" t="s">
        <v>1393</v>
      </c>
      <c r="N42" s="37" t="s">
        <v>1433</v>
      </c>
    </row>
    <row r="43" spans="1:15" ht="14" customHeight="1" x14ac:dyDescent="0.2">
      <c r="A43" s="2" t="s">
        <v>1434</v>
      </c>
      <c r="B43" s="2" t="s">
        <v>1435</v>
      </c>
      <c r="C43" s="2" t="s">
        <v>4</v>
      </c>
      <c r="D43" s="2" t="s">
        <v>1436</v>
      </c>
      <c r="E43" s="2" t="b">
        <v>0</v>
      </c>
      <c r="F43" s="75" t="s">
        <v>3398</v>
      </c>
      <c r="H43" s="2"/>
      <c r="M43" s="54" t="s">
        <v>1393</v>
      </c>
      <c r="N43" s="37" t="s">
        <v>1437</v>
      </c>
    </row>
    <row r="44" spans="1:15" ht="14" customHeight="1" x14ac:dyDescent="0.2">
      <c r="A44" s="2" t="s">
        <v>1438</v>
      </c>
      <c r="B44" s="2" t="s">
        <v>1439</v>
      </c>
      <c r="C44" s="2" t="s">
        <v>4</v>
      </c>
      <c r="D44" s="2" t="s">
        <v>1440</v>
      </c>
      <c r="E44" s="2" t="b">
        <v>0</v>
      </c>
      <c r="F44" s="75" t="s">
        <v>3398</v>
      </c>
      <c r="H44" s="2"/>
      <c r="M44" s="54" t="s">
        <v>1393</v>
      </c>
      <c r="N44" s="37" t="s">
        <v>1437</v>
      </c>
    </row>
    <row r="45" spans="1:15" ht="14" customHeight="1" x14ac:dyDescent="0.2">
      <c r="A45" s="2" t="s">
        <v>1441</v>
      </c>
      <c r="B45" s="2" t="s">
        <v>1442</v>
      </c>
      <c r="C45" s="2" t="s">
        <v>4</v>
      </c>
      <c r="D45" s="2" t="s">
        <v>1443</v>
      </c>
      <c r="E45" s="2" t="b">
        <v>0</v>
      </c>
      <c r="F45" s="75" t="s">
        <v>3398</v>
      </c>
      <c r="H45" s="2"/>
      <c r="M45" s="54" t="s">
        <v>1393</v>
      </c>
      <c r="N45" s="37" t="s">
        <v>1437</v>
      </c>
    </row>
    <row r="46" spans="1:15" ht="14" customHeight="1" x14ac:dyDescent="0.2">
      <c r="A46" s="2" t="s">
        <v>1444</v>
      </c>
      <c r="B46" s="2" t="s">
        <v>1445</v>
      </c>
      <c r="C46" s="2" t="s">
        <v>4</v>
      </c>
      <c r="D46" s="2" t="s">
        <v>1446</v>
      </c>
      <c r="E46" s="2" t="b">
        <v>0</v>
      </c>
      <c r="F46" s="75" t="s">
        <v>3398</v>
      </c>
      <c r="H46" s="2"/>
      <c r="M46" s="54" t="s">
        <v>1393</v>
      </c>
      <c r="N46" s="37" t="s">
        <v>1437</v>
      </c>
    </row>
    <row r="47" spans="1:15" ht="14" customHeight="1" x14ac:dyDescent="0.2">
      <c r="A47" s="2" t="s">
        <v>1447</v>
      </c>
      <c r="B47" s="2" t="s">
        <v>1448</v>
      </c>
      <c r="C47" s="2" t="s">
        <v>4</v>
      </c>
      <c r="D47" s="2" t="s">
        <v>1449</v>
      </c>
      <c r="E47" s="2" t="b">
        <v>0</v>
      </c>
      <c r="F47" s="75" t="s">
        <v>3398</v>
      </c>
      <c r="H47" s="2"/>
      <c r="M47" s="54" t="s">
        <v>1393</v>
      </c>
      <c r="N47" s="37" t="s">
        <v>1437</v>
      </c>
    </row>
    <row r="48" spans="1:15" ht="14" customHeight="1" x14ac:dyDescent="0.2">
      <c r="A48" s="2" t="s">
        <v>1450</v>
      </c>
      <c r="B48" s="2" t="s">
        <v>1451</v>
      </c>
      <c r="C48" s="2" t="s">
        <v>4</v>
      </c>
      <c r="D48" s="2" t="s">
        <v>1452</v>
      </c>
      <c r="E48" s="2" t="b">
        <v>0</v>
      </c>
      <c r="F48" s="75" t="s">
        <v>3398</v>
      </c>
      <c r="H48" s="2"/>
      <c r="M48" s="54" t="s">
        <v>1393</v>
      </c>
      <c r="N48" s="37" t="s">
        <v>1453</v>
      </c>
    </row>
    <row r="49" spans="1:15" ht="14" customHeight="1" x14ac:dyDescent="0.2">
      <c r="A49" s="2" t="s">
        <v>1454</v>
      </c>
      <c r="B49" s="2" t="s">
        <v>1455</v>
      </c>
      <c r="C49" s="2" t="s">
        <v>4</v>
      </c>
      <c r="D49" s="2" t="s">
        <v>1456</v>
      </c>
      <c r="E49" s="2" t="b">
        <v>0</v>
      </c>
      <c r="F49" s="75" t="s">
        <v>3398</v>
      </c>
      <c r="H49" s="2"/>
      <c r="M49" s="54" t="s">
        <v>1393</v>
      </c>
      <c r="N49" s="37" t="s">
        <v>1437</v>
      </c>
    </row>
    <row r="50" spans="1:15" ht="14" customHeight="1" x14ac:dyDescent="0.2">
      <c r="A50" s="2" t="s">
        <v>1457</v>
      </c>
      <c r="B50" s="2" t="s">
        <v>1458</v>
      </c>
      <c r="C50" s="2" t="s">
        <v>4</v>
      </c>
      <c r="D50" s="2" t="s">
        <v>1459</v>
      </c>
      <c r="E50" s="2" t="b">
        <v>0</v>
      </c>
      <c r="F50" s="75" t="s">
        <v>3398</v>
      </c>
      <c r="H50" s="2"/>
      <c r="M50" s="54" t="s">
        <v>1393</v>
      </c>
      <c r="N50" s="37" t="s">
        <v>1437</v>
      </c>
    </row>
    <row r="51" spans="1:15" ht="14" customHeight="1" x14ac:dyDescent="0.2">
      <c r="A51" s="2" t="s">
        <v>1460</v>
      </c>
      <c r="B51" s="2" t="s">
        <v>1461</v>
      </c>
      <c r="C51" s="2" t="s">
        <v>4</v>
      </c>
      <c r="D51" s="2" t="s">
        <v>1462</v>
      </c>
      <c r="E51" s="2" t="b">
        <v>0</v>
      </c>
      <c r="F51" s="75" t="s">
        <v>3398</v>
      </c>
      <c r="H51" s="2"/>
      <c r="M51" s="54" t="s">
        <v>1393</v>
      </c>
      <c r="N51" s="37" t="s">
        <v>1437</v>
      </c>
    </row>
    <row r="52" spans="1:15" ht="14" customHeight="1" x14ac:dyDescent="0.2">
      <c r="A52" s="2" t="s">
        <v>1463</v>
      </c>
      <c r="B52" s="2" t="s">
        <v>1464</v>
      </c>
      <c r="C52" s="2" t="s">
        <v>4</v>
      </c>
      <c r="D52" s="2" t="s">
        <v>1465</v>
      </c>
      <c r="E52" s="2" t="b">
        <v>0</v>
      </c>
      <c r="F52" s="75" t="s">
        <v>3398</v>
      </c>
      <c r="H52" s="2"/>
      <c r="M52" s="54" t="s">
        <v>1393</v>
      </c>
      <c r="N52" s="37" t="s">
        <v>1437</v>
      </c>
    </row>
    <row r="53" spans="1:15" ht="14" customHeight="1" x14ac:dyDescent="0.2">
      <c r="A53" s="2" t="s">
        <v>1466</v>
      </c>
      <c r="B53" s="2" t="s">
        <v>1467</v>
      </c>
      <c r="C53" s="2" t="s">
        <v>4</v>
      </c>
      <c r="D53" s="2" t="s">
        <v>1468</v>
      </c>
      <c r="E53" s="2" t="b">
        <v>0</v>
      </c>
      <c r="F53" s="75" t="s">
        <v>3398</v>
      </c>
      <c r="H53" s="2"/>
      <c r="M53" s="54" t="s">
        <v>1393</v>
      </c>
      <c r="N53" s="37" t="s">
        <v>1437</v>
      </c>
    </row>
    <row r="54" spans="1:15" ht="14" customHeight="1" x14ac:dyDescent="0.2">
      <c r="A54" s="2" t="s">
        <v>1469</v>
      </c>
      <c r="B54" s="2" t="s">
        <v>1470</v>
      </c>
      <c r="C54" s="2" t="s">
        <v>4</v>
      </c>
      <c r="D54" s="2" t="s">
        <v>1471</v>
      </c>
      <c r="E54" s="2" t="b">
        <v>0</v>
      </c>
      <c r="F54" s="75" t="s">
        <v>3398</v>
      </c>
      <c r="H54" s="2"/>
      <c r="M54" s="54" t="s">
        <v>1393</v>
      </c>
      <c r="N54" s="37" t="s">
        <v>1437</v>
      </c>
    </row>
    <row r="55" spans="1:15" ht="14" customHeight="1" x14ac:dyDescent="0.2">
      <c r="A55" s="2" t="s">
        <v>1472</v>
      </c>
      <c r="B55" s="2" t="s">
        <v>1473</v>
      </c>
      <c r="C55" s="2" t="s">
        <v>4</v>
      </c>
      <c r="D55" s="2" t="s">
        <v>1474</v>
      </c>
      <c r="E55" s="2" t="b">
        <v>0</v>
      </c>
      <c r="F55" s="75" t="s">
        <v>3398</v>
      </c>
      <c r="H55" s="2"/>
      <c r="M55" s="54" t="s">
        <v>1393</v>
      </c>
      <c r="N55" s="37" t="s">
        <v>1437</v>
      </c>
    </row>
    <row r="56" spans="1:15" ht="14" customHeight="1" x14ac:dyDescent="0.2">
      <c r="A56" s="2" t="s">
        <v>1475</v>
      </c>
      <c r="B56" s="2" t="s">
        <v>1476</v>
      </c>
      <c r="C56" s="2" t="s">
        <v>4</v>
      </c>
      <c r="D56" s="2" t="s">
        <v>1477</v>
      </c>
      <c r="E56" s="2" t="b">
        <v>0</v>
      </c>
      <c r="F56" s="75" t="s">
        <v>3398</v>
      </c>
      <c r="H56" s="2"/>
      <c r="M56" s="54" t="s">
        <v>1393</v>
      </c>
      <c r="N56" s="37" t="s">
        <v>1437</v>
      </c>
    </row>
    <row r="57" spans="1:15" ht="14" customHeight="1" x14ac:dyDescent="0.2">
      <c r="A57" s="2" t="s">
        <v>1478</v>
      </c>
      <c r="B57" s="2" t="s">
        <v>1479</v>
      </c>
      <c r="C57" s="2" t="s">
        <v>4</v>
      </c>
      <c r="D57" s="2" t="s">
        <v>1480</v>
      </c>
      <c r="E57" s="2" t="b">
        <v>0</v>
      </c>
      <c r="F57" s="75" t="s">
        <v>3398</v>
      </c>
      <c r="H57" s="2"/>
      <c r="M57" s="54" t="s">
        <v>1393</v>
      </c>
      <c r="N57" s="37" t="s">
        <v>1437</v>
      </c>
    </row>
    <row r="58" spans="1:15" ht="14" customHeight="1" x14ac:dyDescent="0.2">
      <c r="A58" s="2" t="s">
        <v>1481</v>
      </c>
      <c r="B58" s="2" t="s">
        <v>1482</v>
      </c>
      <c r="C58" s="2" t="s">
        <v>4</v>
      </c>
      <c r="D58" s="2" t="s">
        <v>1483</v>
      </c>
      <c r="E58" s="2" t="b">
        <v>0</v>
      </c>
      <c r="F58" s="75" t="s">
        <v>3398</v>
      </c>
      <c r="H58" s="2"/>
      <c r="M58" s="54" t="s">
        <v>1393</v>
      </c>
      <c r="N58" s="37" t="s">
        <v>1437</v>
      </c>
    </row>
    <row r="59" spans="1:15" ht="14" customHeight="1" x14ac:dyDescent="0.2">
      <c r="A59" s="2" t="s">
        <v>1484</v>
      </c>
      <c r="B59" s="2" t="s">
        <v>1485</v>
      </c>
      <c r="C59" s="2" t="s">
        <v>4</v>
      </c>
      <c r="D59" s="2" t="s">
        <v>1486</v>
      </c>
      <c r="E59" s="2" t="b">
        <v>0</v>
      </c>
      <c r="F59" s="75" t="s">
        <v>3398</v>
      </c>
      <c r="H59" s="2"/>
      <c r="M59" s="54" t="s">
        <v>1393</v>
      </c>
      <c r="N59" s="37" t="s">
        <v>1437</v>
      </c>
    </row>
    <row r="60" spans="1:15" ht="14" customHeight="1" x14ac:dyDescent="0.2">
      <c r="A60" s="2" t="s">
        <v>1487</v>
      </c>
      <c r="B60" s="2" t="s">
        <v>1488</v>
      </c>
      <c r="C60" s="2" t="s">
        <v>4</v>
      </c>
      <c r="D60" s="2" t="s">
        <v>1489</v>
      </c>
      <c r="E60" s="2" t="b">
        <v>0</v>
      </c>
      <c r="F60" s="75" t="s">
        <v>3398</v>
      </c>
      <c r="H60" s="2"/>
      <c r="M60" s="54" t="s">
        <v>1393</v>
      </c>
      <c r="N60" s="37" t="s">
        <v>1437</v>
      </c>
    </row>
    <row r="61" spans="1:15" ht="14" customHeight="1" x14ac:dyDescent="0.2">
      <c r="A61" s="2" t="s">
        <v>1490</v>
      </c>
      <c r="B61" s="2" t="s">
        <v>1491</v>
      </c>
      <c r="C61" s="2" t="s">
        <v>4</v>
      </c>
      <c r="D61" s="2" t="s">
        <v>1492</v>
      </c>
      <c r="E61" s="2" t="b">
        <v>0</v>
      </c>
      <c r="F61" s="75" t="s">
        <v>3398</v>
      </c>
      <c r="H61" s="2"/>
      <c r="M61" s="54" t="s">
        <v>1393</v>
      </c>
      <c r="N61" s="37" t="s">
        <v>1437</v>
      </c>
    </row>
    <row r="62" spans="1:15" ht="14" customHeight="1" x14ac:dyDescent="0.2">
      <c r="A62" s="2" t="s">
        <v>1493</v>
      </c>
      <c r="B62" s="2" t="s">
        <v>1494</v>
      </c>
      <c r="C62" s="2" t="s">
        <v>4</v>
      </c>
      <c r="D62" s="2" t="s">
        <v>1495</v>
      </c>
      <c r="E62" s="2" t="b">
        <v>1</v>
      </c>
      <c r="F62" s="75" t="s">
        <v>3404</v>
      </c>
      <c r="G62" s="2" t="s">
        <v>3405</v>
      </c>
      <c r="H62" s="3">
        <v>52.7</v>
      </c>
      <c r="M62" s="54" t="s">
        <v>1393</v>
      </c>
      <c r="N62" s="37" t="s">
        <v>1496</v>
      </c>
      <c r="O62" s="2" t="s">
        <v>1497</v>
      </c>
    </row>
    <row r="63" spans="1:15" ht="14" customHeight="1" x14ac:dyDescent="0.2">
      <c r="A63" s="2" t="s">
        <v>1498</v>
      </c>
      <c r="B63" s="2" t="s">
        <v>1499</v>
      </c>
      <c r="C63" s="2" t="s">
        <v>4</v>
      </c>
      <c r="D63" s="2" t="s">
        <v>1500</v>
      </c>
      <c r="E63" s="2" t="b">
        <v>1</v>
      </c>
      <c r="F63" s="75" t="s">
        <v>3406</v>
      </c>
      <c r="G63" s="2" t="s">
        <v>3407</v>
      </c>
      <c r="H63" s="2">
        <v>21</v>
      </c>
      <c r="M63" s="54" t="s">
        <v>1393</v>
      </c>
      <c r="N63" s="37" t="s">
        <v>1501</v>
      </c>
      <c r="O63" s="2" t="s">
        <v>1502</v>
      </c>
    </row>
    <row r="64" spans="1:15" ht="14" customHeight="1" x14ac:dyDescent="0.2">
      <c r="A64" s="2" t="s">
        <v>1503</v>
      </c>
      <c r="B64" s="2" t="s">
        <v>1504</v>
      </c>
      <c r="C64" s="2" t="s">
        <v>4</v>
      </c>
      <c r="D64" s="2" t="s">
        <v>1505</v>
      </c>
      <c r="E64" s="2" t="b">
        <v>1</v>
      </c>
      <c r="F64" s="75" t="s">
        <v>3408</v>
      </c>
      <c r="G64" s="2" t="s">
        <v>3409</v>
      </c>
      <c r="H64" s="2">
        <v>70</v>
      </c>
      <c r="M64" s="54" t="s">
        <v>1393</v>
      </c>
      <c r="N64" s="37" t="s">
        <v>1506</v>
      </c>
      <c r="O64" s="2" t="s">
        <v>1507</v>
      </c>
    </row>
    <row r="65" spans="1:15" ht="14" customHeight="1" x14ac:dyDescent="0.2">
      <c r="A65" s="2" t="s">
        <v>1508</v>
      </c>
      <c r="B65" s="2" t="s">
        <v>1509</v>
      </c>
      <c r="C65" s="2" t="s">
        <v>4</v>
      </c>
      <c r="D65" s="2" t="s">
        <v>1510</v>
      </c>
      <c r="E65" s="2" t="b">
        <v>0</v>
      </c>
      <c r="F65" s="75" t="s">
        <v>3410</v>
      </c>
      <c r="H65" s="2"/>
      <c r="M65" s="54" t="s">
        <v>1393</v>
      </c>
      <c r="N65" s="37" t="s">
        <v>1511</v>
      </c>
    </row>
    <row r="66" spans="1:15" ht="14" customHeight="1" x14ac:dyDescent="0.2">
      <c r="A66" s="2" t="s">
        <v>1512</v>
      </c>
      <c r="B66" s="2" t="s">
        <v>1513</v>
      </c>
      <c r="C66" s="2" t="s">
        <v>4</v>
      </c>
      <c r="D66" s="2" t="s">
        <v>1514</v>
      </c>
      <c r="E66" s="2" t="b">
        <v>0</v>
      </c>
      <c r="F66" s="75" t="s">
        <v>3401</v>
      </c>
      <c r="H66" s="2"/>
      <c r="M66" s="54" t="s">
        <v>1393</v>
      </c>
      <c r="N66" s="37" t="s">
        <v>1402</v>
      </c>
    </row>
    <row r="67" spans="1:15" ht="14" customHeight="1" x14ac:dyDescent="0.2">
      <c r="A67" s="2" t="s">
        <v>1515</v>
      </c>
      <c r="B67" s="2" t="s">
        <v>1516</v>
      </c>
      <c r="C67" s="2" t="s">
        <v>4</v>
      </c>
      <c r="D67" s="2" t="s">
        <v>1517</v>
      </c>
      <c r="E67" s="2" t="b">
        <v>0</v>
      </c>
      <c r="F67" s="75" t="s">
        <v>3401</v>
      </c>
      <c r="H67" s="2"/>
      <c r="M67" s="54" t="s">
        <v>1393</v>
      </c>
      <c r="N67" s="37" t="s">
        <v>1402</v>
      </c>
    </row>
    <row r="68" spans="1:15" ht="14" customHeight="1" x14ac:dyDescent="0.2">
      <c r="A68" s="2" t="s">
        <v>1518</v>
      </c>
      <c r="B68" s="2" t="s">
        <v>1519</v>
      </c>
      <c r="C68" s="2" t="s">
        <v>4</v>
      </c>
      <c r="D68" s="2" t="s">
        <v>1520</v>
      </c>
      <c r="E68" s="2" t="b">
        <v>0</v>
      </c>
      <c r="F68" s="75" t="s">
        <v>3401</v>
      </c>
      <c r="H68" s="2"/>
      <c r="M68" s="54" t="s">
        <v>1393</v>
      </c>
      <c r="N68" s="37" t="s">
        <v>1402</v>
      </c>
    </row>
    <row r="69" spans="1:15" ht="14" customHeight="1" x14ac:dyDescent="0.2">
      <c r="A69" s="2" t="s">
        <v>1521</v>
      </c>
      <c r="B69" s="2" t="s">
        <v>1522</v>
      </c>
      <c r="C69" s="2" t="s">
        <v>4</v>
      </c>
      <c r="D69" s="2" t="s">
        <v>1523</v>
      </c>
      <c r="E69" s="2" t="b">
        <v>0</v>
      </c>
      <c r="F69" s="75" t="s">
        <v>3398</v>
      </c>
      <c r="H69" s="2"/>
    </row>
    <row r="70" spans="1:15" ht="14" customHeight="1" x14ac:dyDescent="0.2">
      <c r="A70" s="2" t="s">
        <v>1524</v>
      </c>
      <c r="B70" s="2" t="s">
        <v>1525</v>
      </c>
      <c r="C70" s="2" t="s">
        <v>4</v>
      </c>
      <c r="D70" s="2" t="s">
        <v>1526</v>
      </c>
      <c r="E70" s="2" t="b">
        <v>1</v>
      </c>
      <c r="F70" s="75" t="s">
        <v>3411</v>
      </c>
      <c r="M70" s="54" t="s">
        <v>1393</v>
      </c>
      <c r="N70" s="37" t="s">
        <v>1527</v>
      </c>
      <c r="O70" s="2" t="s">
        <v>1528</v>
      </c>
    </row>
    <row r="71" spans="1:15" ht="14" customHeight="1" x14ac:dyDescent="0.2">
      <c r="A71" s="2" t="s">
        <v>1529</v>
      </c>
      <c r="B71" s="2" t="s">
        <v>1530</v>
      </c>
      <c r="C71" s="2" t="s">
        <v>4</v>
      </c>
      <c r="D71" s="2" t="s">
        <v>1531</v>
      </c>
      <c r="E71" s="2" t="b">
        <v>1</v>
      </c>
      <c r="F71" s="75" t="s">
        <v>3412</v>
      </c>
      <c r="M71" s="54" t="s">
        <v>1393</v>
      </c>
      <c r="N71" s="37" t="s">
        <v>1532</v>
      </c>
      <c r="O71" s="2" t="s">
        <v>1533</v>
      </c>
    </row>
    <row r="72" spans="1:15" ht="14" customHeight="1" x14ac:dyDescent="0.2">
      <c r="A72" s="2" t="s">
        <v>1534</v>
      </c>
      <c r="B72" s="2" t="s">
        <v>1535</v>
      </c>
      <c r="C72" s="2" t="s">
        <v>4</v>
      </c>
      <c r="D72" s="2" t="s">
        <v>1536</v>
      </c>
      <c r="E72" s="2" t="b">
        <v>1</v>
      </c>
      <c r="F72" s="75" t="s">
        <v>3398</v>
      </c>
      <c r="H72" s="2"/>
    </row>
    <row r="73" spans="1:15" ht="14" customHeight="1" x14ac:dyDescent="0.2">
      <c r="A73" s="2" t="s">
        <v>1537</v>
      </c>
      <c r="B73" s="2" t="s">
        <v>1538</v>
      </c>
      <c r="C73" s="2" t="s">
        <v>4</v>
      </c>
      <c r="D73" s="2" t="s">
        <v>1539</v>
      </c>
      <c r="E73" s="2" t="b">
        <v>0</v>
      </c>
      <c r="F73" s="75" t="s">
        <v>3401</v>
      </c>
      <c r="H73" s="2"/>
      <c r="M73" s="54" t="s">
        <v>1393</v>
      </c>
      <c r="N73" s="37" t="s">
        <v>1402</v>
      </c>
    </row>
    <row r="74" spans="1:15" ht="14" customHeight="1" x14ac:dyDescent="0.2">
      <c r="A74" s="2" t="s">
        <v>1540</v>
      </c>
      <c r="B74" s="2" t="s">
        <v>1541</v>
      </c>
      <c r="C74" s="2" t="s">
        <v>4</v>
      </c>
      <c r="D74" s="2" t="s">
        <v>1542</v>
      </c>
      <c r="E74" s="2" t="b">
        <v>1</v>
      </c>
      <c r="F74" s="75" t="s">
        <v>3413</v>
      </c>
      <c r="M74" s="54" t="s">
        <v>1393</v>
      </c>
      <c r="N74" s="37" t="s">
        <v>1543</v>
      </c>
      <c r="O74" s="2" t="s">
        <v>1544</v>
      </c>
    </row>
    <row r="75" spans="1:15" ht="14" customHeight="1" x14ac:dyDescent="0.2">
      <c r="A75" s="2" t="s">
        <v>1545</v>
      </c>
      <c r="B75" s="2" t="s">
        <v>1546</v>
      </c>
      <c r="C75" s="2" t="s">
        <v>4</v>
      </c>
      <c r="D75" s="2" t="s">
        <v>1547</v>
      </c>
      <c r="E75" s="2" t="b">
        <v>1</v>
      </c>
      <c r="F75" s="75" t="s">
        <v>3398</v>
      </c>
      <c r="H75" s="2"/>
    </row>
    <row r="76" spans="1:15" ht="14" customHeight="1" x14ac:dyDescent="0.2">
      <c r="A76" s="2" t="s">
        <v>1548</v>
      </c>
      <c r="B76" s="2" t="s">
        <v>1549</v>
      </c>
      <c r="C76" s="2" t="s">
        <v>4</v>
      </c>
      <c r="D76" s="2" t="s">
        <v>1550</v>
      </c>
      <c r="E76" s="2" t="b">
        <v>0</v>
      </c>
      <c r="F76" s="75" t="s">
        <v>3401</v>
      </c>
      <c r="H76" s="2"/>
      <c r="M76" s="54" t="s">
        <v>1393</v>
      </c>
      <c r="N76" s="37" t="s">
        <v>1402</v>
      </c>
    </row>
    <row r="77" spans="1:15" ht="14" customHeight="1" x14ac:dyDescent="0.2">
      <c r="A77" s="2" t="s">
        <v>1551</v>
      </c>
      <c r="B77" s="2" t="s">
        <v>1552</v>
      </c>
      <c r="C77" s="2" t="s">
        <v>4</v>
      </c>
      <c r="D77" s="2" t="s">
        <v>1553</v>
      </c>
      <c r="E77" s="2" t="b">
        <v>0</v>
      </c>
      <c r="F77" s="75" t="s">
        <v>3398</v>
      </c>
      <c r="H77" s="2"/>
    </row>
    <row r="78" spans="1:15" ht="14" customHeight="1" x14ac:dyDescent="0.2">
      <c r="A78" s="2" t="s">
        <v>1554</v>
      </c>
      <c r="B78" s="2" t="s">
        <v>1555</v>
      </c>
      <c r="C78" s="2" t="s">
        <v>4</v>
      </c>
      <c r="D78" s="2" t="s">
        <v>1556</v>
      </c>
      <c r="E78" s="2" t="b">
        <v>1</v>
      </c>
      <c r="F78" s="75" t="s">
        <v>3414</v>
      </c>
      <c r="G78" s="2" t="s">
        <v>3415</v>
      </c>
      <c r="H78" s="3">
        <v>32</v>
      </c>
      <c r="M78" s="54" t="s">
        <v>1393</v>
      </c>
      <c r="N78" s="37" t="s">
        <v>1557</v>
      </c>
      <c r="O78" s="2" t="s">
        <v>1558</v>
      </c>
    </row>
    <row r="79" spans="1:15" ht="14" customHeight="1" x14ac:dyDescent="0.2">
      <c r="A79" s="2" t="s">
        <v>1559</v>
      </c>
      <c r="B79" s="2" t="s">
        <v>1560</v>
      </c>
      <c r="C79" s="2" t="s">
        <v>4</v>
      </c>
      <c r="D79" s="2" t="s">
        <v>1561</v>
      </c>
      <c r="E79" s="2" t="b">
        <v>0</v>
      </c>
      <c r="F79" s="75" t="s">
        <v>3401</v>
      </c>
      <c r="H79" s="2"/>
      <c r="M79" s="54" t="s">
        <v>1393</v>
      </c>
      <c r="N79" s="37" t="s">
        <v>1402</v>
      </c>
    </row>
    <row r="80" spans="1:15" ht="14" customHeight="1" x14ac:dyDescent="0.2">
      <c r="A80" s="2" t="s">
        <v>1562</v>
      </c>
      <c r="B80" s="2" t="s">
        <v>1563</v>
      </c>
      <c r="C80" s="2" t="s">
        <v>4</v>
      </c>
      <c r="D80" s="2" t="s">
        <v>1564</v>
      </c>
      <c r="E80" s="2" t="b">
        <v>0</v>
      </c>
      <c r="F80" s="75" t="s">
        <v>3401</v>
      </c>
      <c r="H80" s="2"/>
      <c r="M80" s="54" t="s">
        <v>1393</v>
      </c>
      <c r="N80" s="37" t="s">
        <v>1402</v>
      </c>
    </row>
    <row r="81" spans="1:15" ht="14" customHeight="1" x14ac:dyDescent="0.2">
      <c r="A81" s="2" t="s">
        <v>1565</v>
      </c>
      <c r="B81" s="2" t="s">
        <v>1566</v>
      </c>
      <c r="C81" s="2" t="s">
        <v>4</v>
      </c>
      <c r="D81" s="2" t="s">
        <v>1567</v>
      </c>
      <c r="E81" s="2" t="b">
        <v>0</v>
      </c>
      <c r="F81" s="75" t="s">
        <v>3401</v>
      </c>
      <c r="H81" s="2"/>
      <c r="M81" s="54" t="s">
        <v>1393</v>
      </c>
      <c r="N81" s="37" t="s">
        <v>1402</v>
      </c>
    </row>
    <row r="82" spans="1:15" ht="14" customHeight="1" x14ac:dyDescent="0.2">
      <c r="A82" s="2" t="s">
        <v>1568</v>
      </c>
      <c r="B82" s="2" t="s">
        <v>1569</v>
      </c>
      <c r="C82" s="2" t="s">
        <v>4</v>
      </c>
      <c r="D82" s="2" t="s">
        <v>1570</v>
      </c>
      <c r="E82" s="2" t="b">
        <v>1</v>
      </c>
      <c r="F82" s="75" t="s">
        <v>3416</v>
      </c>
      <c r="M82" s="54" t="s">
        <v>1393</v>
      </c>
      <c r="N82" s="37" t="s">
        <v>1571</v>
      </c>
      <c r="O82" s="2" t="s">
        <v>1572</v>
      </c>
    </row>
    <row r="83" spans="1:15" ht="14" customHeight="1" x14ac:dyDescent="0.2">
      <c r="A83" s="2" t="s">
        <v>1573</v>
      </c>
      <c r="B83" s="2" t="s">
        <v>1574</v>
      </c>
      <c r="C83" s="2" t="s">
        <v>4</v>
      </c>
      <c r="D83" s="2" t="s">
        <v>1575</v>
      </c>
      <c r="E83" s="2" t="b">
        <v>1</v>
      </c>
      <c r="F83" s="75" t="s">
        <v>3398</v>
      </c>
      <c r="H83" s="2"/>
    </row>
    <row r="84" spans="1:15" ht="14" customHeight="1" x14ac:dyDescent="0.2">
      <c r="A84" s="2" t="s">
        <v>1576</v>
      </c>
      <c r="B84" s="2" t="s">
        <v>1577</v>
      </c>
      <c r="C84" s="2" t="s">
        <v>4</v>
      </c>
      <c r="D84" s="2" t="s">
        <v>1578</v>
      </c>
      <c r="E84" s="2" t="b">
        <v>0</v>
      </c>
      <c r="F84" s="75" t="s">
        <v>3417</v>
      </c>
      <c r="G84" s="2" t="s">
        <v>3418</v>
      </c>
      <c r="H84" s="2">
        <v>185</v>
      </c>
      <c r="M84" s="54" t="s">
        <v>1393</v>
      </c>
      <c r="N84" s="37" t="s">
        <v>1579</v>
      </c>
      <c r="O84" s="2" t="s">
        <v>1580</v>
      </c>
    </row>
    <row r="85" spans="1:15" ht="14" customHeight="1" x14ac:dyDescent="0.2">
      <c r="A85" s="2" t="s">
        <v>1581</v>
      </c>
      <c r="B85" s="2" t="s">
        <v>1582</v>
      </c>
      <c r="C85" s="2" t="s">
        <v>4</v>
      </c>
      <c r="D85" s="2" t="s">
        <v>1583</v>
      </c>
      <c r="E85" s="2" t="b">
        <v>0</v>
      </c>
      <c r="F85" s="75" t="s">
        <v>3417</v>
      </c>
      <c r="G85" s="2" t="s">
        <v>3418</v>
      </c>
      <c r="H85" s="2">
        <v>185</v>
      </c>
      <c r="M85" s="54" t="s">
        <v>1393</v>
      </c>
      <c r="N85" s="37" t="s">
        <v>1579</v>
      </c>
      <c r="O85" s="2" t="s">
        <v>1584</v>
      </c>
    </row>
    <row r="86" spans="1:15" ht="14" customHeight="1" x14ac:dyDescent="0.2">
      <c r="A86" s="2" t="s">
        <v>1585</v>
      </c>
      <c r="B86" s="2" t="s">
        <v>1586</v>
      </c>
      <c r="C86" s="2" t="s">
        <v>4</v>
      </c>
      <c r="D86" s="2" t="s">
        <v>1587</v>
      </c>
      <c r="E86" s="2" t="b">
        <v>0</v>
      </c>
      <c r="F86" s="75" t="s">
        <v>3417</v>
      </c>
      <c r="G86" s="2" t="s">
        <v>3418</v>
      </c>
      <c r="H86" s="2">
        <v>185</v>
      </c>
      <c r="M86" s="54" t="s">
        <v>1393</v>
      </c>
      <c r="N86" s="37" t="s">
        <v>1579</v>
      </c>
      <c r="O86" s="2" t="s">
        <v>1588</v>
      </c>
    </row>
    <row r="87" spans="1:15" ht="14" customHeight="1" x14ac:dyDescent="0.2">
      <c r="A87" s="2" t="s">
        <v>1589</v>
      </c>
      <c r="B87" s="2" t="s">
        <v>1590</v>
      </c>
      <c r="C87" s="2" t="s">
        <v>4</v>
      </c>
      <c r="D87" s="2" t="s">
        <v>1591</v>
      </c>
      <c r="E87" s="2" t="b">
        <v>1</v>
      </c>
      <c r="F87" s="75" t="s">
        <v>3419</v>
      </c>
      <c r="G87" s="2" t="s">
        <v>3420</v>
      </c>
      <c r="H87" s="2">
        <v>2765</v>
      </c>
      <c r="M87" s="54" t="s">
        <v>1393</v>
      </c>
      <c r="N87" s="37" t="s">
        <v>1592</v>
      </c>
      <c r="O87" s="2" t="s">
        <v>1593</v>
      </c>
    </row>
    <row r="88" spans="1:15" ht="14" customHeight="1" x14ac:dyDescent="0.2">
      <c r="A88" s="2" t="s">
        <v>1594</v>
      </c>
      <c r="B88" s="2" t="s">
        <v>1595</v>
      </c>
      <c r="C88" s="2" t="s">
        <v>4</v>
      </c>
      <c r="D88" s="2" t="s">
        <v>1596</v>
      </c>
      <c r="E88" s="2" t="b">
        <v>1</v>
      </c>
      <c r="F88" s="75" t="s">
        <v>3421</v>
      </c>
      <c r="G88" s="2" t="s">
        <v>3422</v>
      </c>
      <c r="H88" s="3">
        <v>540</v>
      </c>
      <c r="M88" s="54" t="s">
        <v>1393</v>
      </c>
      <c r="N88" s="37" t="s">
        <v>1597</v>
      </c>
      <c r="O88" s="2" t="s">
        <v>1598</v>
      </c>
    </row>
    <row r="89" spans="1:15" ht="14" customHeight="1" x14ac:dyDescent="0.2">
      <c r="A89" s="2" t="s">
        <v>1599</v>
      </c>
      <c r="B89" s="2" t="s">
        <v>1600</v>
      </c>
      <c r="C89" s="2" t="s">
        <v>4</v>
      </c>
      <c r="D89" s="2" t="s">
        <v>1601</v>
      </c>
      <c r="E89" s="2" t="b">
        <v>1</v>
      </c>
      <c r="F89" s="75" t="s">
        <v>3421</v>
      </c>
      <c r="G89" s="2" t="s">
        <v>3422</v>
      </c>
      <c r="H89" s="3">
        <v>540</v>
      </c>
      <c r="M89" s="54" t="s">
        <v>1393</v>
      </c>
      <c r="N89" s="37" t="s">
        <v>1597</v>
      </c>
      <c r="O89" s="2" t="s">
        <v>1602</v>
      </c>
    </row>
    <row r="90" spans="1:15" ht="14" customHeight="1" x14ac:dyDescent="0.2">
      <c r="A90" s="2" t="s">
        <v>1603</v>
      </c>
      <c r="B90" s="2" t="s">
        <v>1604</v>
      </c>
      <c r="C90" s="2" t="s">
        <v>4</v>
      </c>
      <c r="D90" s="2" t="s">
        <v>1605</v>
      </c>
      <c r="E90" s="2" t="b">
        <v>0</v>
      </c>
      <c r="F90" s="75" t="s">
        <v>3401</v>
      </c>
      <c r="H90" s="2"/>
      <c r="M90" s="54" t="s">
        <v>1393</v>
      </c>
      <c r="N90" s="37" t="s">
        <v>1402</v>
      </c>
    </row>
    <row r="91" spans="1:15" ht="14" customHeight="1" x14ac:dyDescent="0.2">
      <c r="A91" s="2" t="s">
        <v>1606</v>
      </c>
      <c r="B91" s="2" t="s">
        <v>1607</v>
      </c>
      <c r="C91" s="2" t="s">
        <v>4</v>
      </c>
      <c r="D91" s="2" t="s">
        <v>1608</v>
      </c>
      <c r="E91" s="2" t="b">
        <v>0</v>
      </c>
      <c r="F91" s="75" t="s">
        <v>3423</v>
      </c>
      <c r="H91" s="2"/>
      <c r="M91" s="54" t="s">
        <v>1393</v>
      </c>
      <c r="N91" s="37" t="s">
        <v>1609</v>
      </c>
    </row>
    <row r="92" spans="1:15" ht="14" customHeight="1" x14ac:dyDescent="0.2">
      <c r="A92" s="2" t="s">
        <v>1610</v>
      </c>
      <c r="B92" s="2" t="s">
        <v>1611</v>
      </c>
      <c r="C92" s="2" t="s">
        <v>4</v>
      </c>
      <c r="D92" s="2" t="s">
        <v>1612</v>
      </c>
      <c r="E92" s="2" t="b">
        <v>0</v>
      </c>
      <c r="F92" s="75" t="s">
        <v>3424</v>
      </c>
      <c r="G92" s="2" t="s">
        <v>3425</v>
      </c>
      <c r="H92" s="2">
        <v>6290</v>
      </c>
      <c r="M92" s="54" t="s">
        <v>1393</v>
      </c>
      <c r="N92" s="37" t="s">
        <v>1613</v>
      </c>
      <c r="O92" s="2" t="s">
        <v>1614</v>
      </c>
    </row>
    <row r="93" spans="1:15" ht="14" customHeight="1" x14ac:dyDescent="0.2">
      <c r="A93" s="2" t="s">
        <v>1615</v>
      </c>
      <c r="B93" s="2" t="s">
        <v>1616</v>
      </c>
      <c r="C93" s="2" t="s">
        <v>4</v>
      </c>
      <c r="D93" s="2" t="s">
        <v>1617</v>
      </c>
      <c r="E93" s="2" t="b">
        <v>0</v>
      </c>
      <c r="F93" s="75" t="s">
        <v>3401</v>
      </c>
      <c r="H93" s="2"/>
      <c r="M93" s="54" t="s">
        <v>1393</v>
      </c>
      <c r="N93" s="37" t="s">
        <v>1402</v>
      </c>
    </row>
    <row r="94" spans="1:15" ht="14" customHeight="1" x14ac:dyDescent="0.2">
      <c r="A94" s="2" t="s">
        <v>1618</v>
      </c>
      <c r="B94" s="2" t="s">
        <v>1619</v>
      </c>
      <c r="C94" s="2" t="s">
        <v>4</v>
      </c>
      <c r="D94" s="2" t="s">
        <v>1620</v>
      </c>
      <c r="E94" s="2" t="b">
        <v>0</v>
      </c>
      <c r="F94" s="75" t="s">
        <v>3426</v>
      </c>
      <c r="G94" s="2" t="s">
        <v>3427</v>
      </c>
      <c r="H94" s="2">
        <v>60.68</v>
      </c>
      <c r="M94" s="54" t="s">
        <v>1393</v>
      </c>
      <c r="N94" s="37" t="s">
        <v>1621</v>
      </c>
    </row>
    <row r="95" spans="1:15" ht="14" customHeight="1" x14ac:dyDescent="0.2">
      <c r="A95" s="2" t="s">
        <v>1622</v>
      </c>
      <c r="B95" s="2" t="s">
        <v>1623</v>
      </c>
      <c r="C95" s="2" t="s">
        <v>4</v>
      </c>
      <c r="D95" s="2" t="s">
        <v>1624</v>
      </c>
      <c r="E95" s="2" t="b">
        <v>0</v>
      </c>
      <c r="F95" s="75" t="s">
        <v>3428</v>
      </c>
      <c r="G95" s="2" t="s">
        <v>3429</v>
      </c>
      <c r="H95" s="3">
        <v>3204</v>
      </c>
      <c r="M95" s="54" t="s">
        <v>1393</v>
      </c>
      <c r="N95" s="37" t="s">
        <v>1625</v>
      </c>
      <c r="O95" s="2" t="s">
        <v>1626</v>
      </c>
    </row>
    <row r="96" spans="1:15" ht="14" customHeight="1" x14ac:dyDescent="0.2">
      <c r="A96" s="2" t="s">
        <v>1627</v>
      </c>
      <c r="B96" s="2" t="s">
        <v>1628</v>
      </c>
      <c r="C96" s="2" t="s">
        <v>4</v>
      </c>
      <c r="D96" s="2" t="s">
        <v>1629</v>
      </c>
      <c r="E96" s="2" t="b">
        <v>0</v>
      </c>
      <c r="F96" s="75" t="s">
        <v>3428</v>
      </c>
      <c r="G96" s="2" t="s">
        <v>3429</v>
      </c>
      <c r="H96" s="3">
        <v>3204</v>
      </c>
      <c r="M96" s="54" t="s">
        <v>1393</v>
      </c>
      <c r="N96" s="37" t="s">
        <v>1625</v>
      </c>
      <c r="O96" s="2" t="s">
        <v>1630</v>
      </c>
    </row>
    <row r="97" spans="1:15" ht="14" customHeight="1" x14ac:dyDescent="0.2">
      <c r="A97" s="2" t="s">
        <v>1631</v>
      </c>
      <c r="B97" s="2" t="s">
        <v>1632</v>
      </c>
      <c r="C97" s="2" t="s">
        <v>4</v>
      </c>
      <c r="D97" s="2" t="s">
        <v>1633</v>
      </c>
      <c r="E97" s="2" t="b">
        <v>0</v>
      </c>
      <c r="F97" s="75" t="s">
        <v>3428</v>
      </c>
      <c r="G97" s="2" t="s">
        <v>3429</v>
      </c>
      <c r="H97" s="3">
        <v>3204</v>
      </c>
      <c r="M97" s="54" t="s">
        <v>1393</v>
      </c>
      <c r="N97" s="37" t="s">
        <v>1625</v>
      </c>
      <c r="O97" s="2" t="s">
        <v>1634</v>
      </c>
    </row>
    <row r="98" spans="1:15" ht="14" customHeight="1" x14ac:dyDescent="0.2">
      <c r="A98" s="2" t="s">
        <v>1635</v>
      </c>
      <c r="B98" s="2" t="s">
        <v>1636</v>
      </c>
      <c r="C98" s="2" t="s">
        <v>4</v>
      </c>
      <c r="D98" s="2" t="s">
        <v>1637</v>
      </c>
      <c r="E98" s="2" t="b">
        <v>0</v>
      </c>
      <c r="F98" s="75" t="s">
        <v>3428</v>
      </c>
      <c r="G98" s="2" t="s">
        <v>3429</v>
      </c>
      <c r="H98" s="3">
        <v>3204</v>
      </c>
      <c r="M98" s="54" t="s">
        <v>1393</v>
      </c>
      <c r="N98" s="37" t="s">
        <v>1625</v>
      </c>
    </row>
    <row r="99" spans="1:15" ht="14" customHeight="1" x14ac:dyDescent="0.2">
      <c r="A99" s="2" t="s">
        <v>1638</v>
      </c>
      <c r="B99" s="2" t="s">
        <v>1639</v>
      </c>
      <c r="C99" s="2" t="s">
        <v>4</v>
      </c>
      <c r="D99" s="2" t="s">
        <v>1640</v>
      </c>
      <c r="E99" s="2" t="b">
        <v>1</v>
      </c>
      <c r="F99" s="75" t="s">
        <v>3430</v>
      </c>
      <c r="M99" s="54" t="s">
        <v>1393</v>
      </c>
      <c r="N99" s="37" t="s">
        <v>1641</v>
      </c>
      <c r="O99" s="2" t="s">
        <v>1642</v>
      </c>
    </row>
    <row r="100" spans="1:15" ht="14" customHeight="1" x14ac:dyDescent="0.2">
      <c r="A100" s="2" t="s">
        <v>1643</v>
      </c>
      <c r="B100" s="2" t="s">
        <v>1644</v>
      </c>
      <c r="C100" s="2" t="s">
        <v>4</v>
      </c>
      <c r="D100" s="2" t="s">
        <v>1645</v>
      </c>
      <c r="E100" s="2" t="b">
        <v>1</v>
      </c>
      <c r="F100" s="75" t="s">
        <v>3431</v>
      </c>
      <c r="G100" s="2" t="s">
        <v>3432</v>
      </c>
      <c r="H100" s="2">
        <v>20000</v>
      </c>
      <c r="M100" s="54" t="s">
        <v>1393</v>
      </c>
      <c r="N100" s="37" t="s">
        <v>1646</v>
      </c>
      <c r="O100" s="2" t="s">
        <v>1647</v>
      </c>
    </row>
    <row r="101" spans="1:15" ht="14" customHeight="1" x14ac:dyDescent="0.2">
      <c r="A101" s="2" t="s">
        <v>1648</v>
      </c>
      <c r="B101" s="2" t="s">
        <v>1649</v>
      </c>
      <c r="C101" s="2" t="s">
        <v>4</v>
      </c>
      <c r="D101" s="2" t="s">
        <v>1650</v>
      </c>
      <c r="E101" s="2" t="b">
        <v>0</v>
      </c>
      <c r="F101" s="75" t="s">
        <v>3401</v>
      </c>
      <c r="H101" s="2"/>
      <c r="M101" s="54" t="s">
        <v>1393</v>
      </c>
      <c r="N101" s="37" t="s">
        <v>1402</v>
      </c>
    </row>
    <row r="102" spans="1:15" ht="14" customHeight="1" x14ac:dyDescent="0.2">
      <c r="A102" s="2" t="s">
        <v>1651</v>
      </c>
      <c r="B102" s="2" t="s">
        <v>1652</v>
      </c>
      <c r="C102" s="2" t="s">
        <v>4</v>
      </c>
      <c r="D102" s="2" t="s">
        <v>1653</v>
      </c>
      <c r="E102" s="2" t="b">
        <v>1</v>
      </c>
      <c r="F102" s="75" t="s">
        <v>3398</v>
      </c>
      <c r="H102" s="3">
        <v>13</v>
      </c>
      <c r="M102" s="54" t="s">
        <v>1393</v>
      </c>
      <c r="N102" s="37" t="s">
        <v>1654</v>
      </c>
    </row>
    <row r="103" spans="1:15" ht="14" customHeight="1" x14ac:dyDescent="0.2">
      <c r="A103" s="2" t="s">
        <v>1655</v>
      </c>
      <c r="B103" s="2" t="s">
        <v>1656</v>
      </c>
      <c r="C103" s="2" t="s">
        <v>4</v>
      </c>
      <c r="D103" s="2" t="s">
        <v>1657</v>
      </c>
      <c r="E103" s="2" t="b">
        <v>0</v>
      </c>
      <c r="F103" s="75" t="s">
        <v>3401</v>
      </c>
      <c r="H103" s="2"/>
      <c r="M103" s="54" t="s">
        <v>1393</v>
      </c>
      <c r="N103" s="37" t="s">
        <v>1402</v>
      </c>
    </row>
    <row r="104" spans="1:15" ht="14" customHeight="1" x14ac:dyDescent="0.2">
      <c r="A104" s="2" t="s">
        <v>1658</v>
      </c>
      <c r="B104" s="2" t="s">
        <v>1659</v>
      </c>
      <c r="C104" s="2" t="s">
        <v>4</v>
      </c>
      <c r="D104" s="2" t="s">
        <v>1660</v>
      </c>
      <c r="E104" s="2" t="b">
        <v>1</v>
      </c>
      <c r="F104" s="75" t="s">
        <v>3433</v>
      </c>
      <c r="G104" s="2" t="s">
        <v>3432</v>
      </c>
      <c r="H104" s="2">
        <v>68330</v>
      </c>
      <c r="M104" s="54" t="s">
        <v>1393</v>
      </c>
      <c r="N104" s="37" t="s">
        <v>1661</v>
      </c>
    </row>
    <row r="105" spans="1:15" ht="14" customHeight="1" x14ac:dyDescent="0.2">
      <c r="A105" s="2" t="s">
        <v>1662</v>
      </c>
      <c r="B105" s="2" t="s">
        <v>1663</v>
      </c>
      <c r="C105" s="2" t="s">
        <v>4</v>
      </c>
      <c r="D105" s="2" t="s">
        <v>1664</v>
      </c>
      <c r="E105" s="2" t="b">
        <v>1</v>
      </c>
      <c r="F105" s="75" t="s">
        <v>3434</v>
      </c>
      <c r="G105" s="2" t="s">
        <v>3435</v>
      </c>
      <c r="H105" s="2">
        <v>112</v>
      </c>
      <c r="M105" s="54" t="s">
        <v>1393</v>
      </c>
      <c r="N105" s="37" t="s">
        <v>1665</v>
      </c>
    </row>
    <row r="106" spans="1:15" ht="14" customHeight="1" x14ac:dyDescent="0.2">
      <c r="A106" s="2" t="s">
        <v>1666</v>
      </c>
      <c r="B106" s="2" t="s">
        <v>1667</v>
      </c>
      <c r="C106" s="2" t="s">
        <v>4</v>
      </c>
      <c r="D106" s="2" t="s">
        <v>1668</v>
      </c>
      <c r="E106" s="2" t="b">
        <v>1</v>
      </c>
      <c r="F106" s="75" t="s">
        <v>3434</v>
      </c>
      <c r="G106" s="2" t="s">
        <v>3435</v>
      </c>
      <c r="H106" s="2">
        <v>112</v>
      </c>
      <c r="M106" s="54" t="s">
        <v>1393</v>
      </c>
      <c r="N106" s="37" t="s">
        <v>1665</v>
      </c>
    </row>
    <row r="107" spans="1:15" ht="14" customHeight="1" x14ac:dyDescent="0.2">
      <c r="A107" s="2" t="s">
        <v>1669</v>
      </c>
      <c r="B107" s="2" t="s">
        <v>1670</v>
      </c>
      <c r="C107" s="2" t="s">
        <v>4</v>
      </c>
      <c r="D107" s="2" t="s">
        <v>1671</v>
      </c>
      <c r="E107" s="2" t="b">
        <v>0</v>
      </c>
      <c r="F107" s="75" t="s">
        <v>3401</v>
      </c>
      <c r="H107" s="2"/>
      <c r="M107" s="54" t="s">
        <v>1393</v>
      </c>
      <c r="N107" s="37" t="s">
        <v>1402</v>
      </c>
    </row>
    <row r="108" spans="1:15" ht="14" customHeight="1" x14ac:dyDescent="0.2">
      <c r="A108" s="2" t="s">
        <v>1672</v>
      </c>
      <c r="B108" s="2" t="s">
        <v>1673</v>
      </c>
      <c r="C108" s="2" t="s">
        <v>4</v>
      </c>
      <c r="D108" s="2" t="s">
        <v>1674</v>
      </c>
      <c r="E108" s="2" t="b">
        <v>0</v>
      </c>
      <c r="F108" s="75" t="s">
        <v>3401</v>
      </c>
      <c r="H108" s="2"/>
      <c r="M108" s="54" t="s">
        <v>1393</v>
      </c>
      <c r="N108" s="37" t="s">
        <v>1402</v>
      </c>
    </row>
    <row r="109" spans="1:15" ht="14" customHeight="1" x14ac:dyDescent="0.2">
      <c r="A109" s="2" t="s">
        <v>1675</v>
      </c>
      <c r="B109" s="2" t="s">
        <v>1676</v>
      </c>
      <c r="C109" s="2" t="s">
        <v>4</v>
      </c>
      <c r="D109" s="2" t="s">
        <v>1677</v>
      </c>
      <c r="E109" s="2" t="b">
        <v>0</v>
      </c>
      <c r="F109" s="75" t="s">
        <v>3436</v>
      </c>
      <c r="G109" s="2" t="s">
        <v>3435</v>
      </c>
      <c r="H109" s="3">
        <v>4.1000000000000003E-3</v>
      </c>
      <c r="M109" s="54" t="s">
        <v>1393</v>
      </c>
      <c r="N109" s="37" t="s">
        <v>1678</v>
      </c>
      <c r="O109" s="2" t="s">
        <v>1679</v>
      </c>
    </row>
    <row r="110" spans="1:15" ht="14" customHeight="1" x14ac:dyDescent="0.2">
      <c r="A110" s="2" t="s">
        <v>1680</v>
      </c>
      <c r="B110" s="2" t="s">
        <v>1681</v>
      </c>
      <c r="C110" s="2" t="s">
        <v>4</v>
      </c>
      <c r="D110" s="2" t="s">
        <v>1682</v>
      </c>
      <c r="E110" s="2" t="b">
        <v>0</v>
      </c>
      <c r="F110" s="75" t="s">
        <v>3436</v>
      </c>
      <c r="G110" s="2" t="s">
        <v>3435</v>
      </c>
      <c r="H110" s="3">
        <v>4.1000000000000003E-3</v>
      </c>
      <c r="M110" s="54" t="s">
        <v>1393</v>
      </c>
      <c r="N110" s="37" t="s">
        <v>1678</v>
      </c>
      <c r="O110" s="2" t="s">
        <v>1683</v>
      </c>
    </row>
    <row r="111" spans="1:15" ht="14" customHeight="1" x14ac:dyDescent="0.2">
      <c r="A111" s="2" t="s">
        <v>1684</v>
      </c>
      <c r="B111" s="2" t="s">
        <v>1685</v>
      </c>
      <c r="C111" s="2" t="s">
        <v>4</v>
      </c>
      <c r="D111" s="2" t="s">
        <v>1686</v>
      </c>
      <c r="E111" s="2" t="b">
        <v>1</v>
      </c>
      <c r="F111" s="75" t="s">
        <v>3437</v>
      </c>
      <c r="M111" s="54" t="s">
        <v>1393</v>
      </c>
      <c r="N111" s="37" t="s">
        <v>1687</v>
      </c>
      <c r="O111" s="2" t="s">
        <v>1688</v>
      </c>
    </row>
    <row r="112" spans="1:15" ht="14" customHeight="1" x14ac:dyDescent="0.2">
      <c r="A112" s="2" t="s">
        <v>1689</v>
      </c>
      <c r="B112" s="2" t="s">
        <v>1690</v>
      </c>
      <c r="C112" s="2" t="s">
        <v>4</v>
      </c>
      <c r="D112" s="2" t="s">
        <v>1691</v>
      </c>
      <c r="E112" s="2" t="b">
        <v>1</v>
      </c>
      <c r="F112" s="75" t="s">
        <v>3438</v>
      </c>
      <c r="G112" s="2" t="s">
        <v>3435</v>
      </c>
      <c r="H112" s="3">
        <v>1.5E-3</v>
      </c>
      <c r="M112" s="54" t="s">
        <v>1393</v>
      </c>
      <c r="N112" s="37" t="s">
        <v>1692</v>
      </c>
    </row>
    <row r="113" spans="1:15" ht="14" customHeight="1" x14ac:dyDescent="0.2">
      <c r="A113" s="2" t="s">
        <v>1693</v>
      </c>
      <c r="B113" s="2" t="s">
        <v>1694</v>
      </c>
      <c r="C113" s="2" t="s">
        <v>4</v>
      </c>
      <c r="D113" s="2" t="s">
        <v>1695</v>
      </c>
      <c r="E113" s="2" t="b">
        <v>1</v>
      </c>
      <c r="F113" s="75" t="s">
        <v>3398</v>
      </c>
      <c r="H113" s="2"/>
    </row>
    <row r="114" spans="1:15" ht="14" customHeight="1" x14ac:dyDescent="0.2">
      <c r="A114" s="2" t="s">
        <v>1696</v>
      </c>
      <c r="B114" s="2" t="s">
        <v>1697</v>
      </c>
      <c r="C114" s="2" t="s">
        <v>4</v>
      </c>
      <c r="D114" s="2" t="s">
        <v>1698</v>
      </c>
      <c r="E114" s="2" t="b">
        <v>0</v>
      </c>
      <c r="F114" s="75" t="s">
        <v>3401</v>
      </c>
      <c r="M114" s="54" t="s">
        <v>1393</v>
      </c>
      <c r="N114" s="37" t="s">
        <v>1402</v>
      </c>
    </row>
    <row r="115" spans="1:15" ht="14" customHeight="1" x14ac:dyDescent="0.2">
      <c r="A115" s="2" t="s">
        <v>1699</v>
      </c>
      <c r="B115" s="2" t="s">
        <v>1700</v>
      </c>
      <c r="C115" s="2" t="s">
        <v>4</v>
      </c>
      <c r="D115" s="2" t="s">
        <v>3397</v>
      </c>
      <c r="E115" s="2" t="b">
        <v>0</v>
      </c>
    </row>
    <row r="116" spans="1:15" ht="14" customHeight="1" x14ac:dyDescent="0.2">
      <c r="A116" s="2" t="s">
        <v>2618</v>
      </c>
      <c r="B116" s="2" t="s">
        <v>2619</v>
      </c>
      <c r="C116" s="2" t="s">
        <v>9</v>
      </c>
      <c r="D116" s="2" t="s">
        <v>2620</v>
      </c>
      <c r="E116" s="2" t="b">
        <v>0</v>
      </c>
      <c r="G116" s="2" t="s">
        <v>3093</v>
      </c>
      <c r="H116" s="3">
        <f>2*LN(2)/(VLOOKUP(RIGHT(A116,LEN(A116)-19),'Table S1c. Species'!A:O,13,FALSE)*60)*VLOOKUP(RIGHT(A116,LEN(A116)-19),'Table S1c. Species'!A:O,11,FALSE)/'Table S1c. Species'!K$277</f>
        <v>1.175674901436911E-2</v>
      </c>
      <c r="I116" s="45" t="s">
        <v>821</v>
      </c>
      <c r="J116" s="35">
        <f>VLOOKUP(I116,'Table S1c. Species'!A:O,15,FALSE)</f>
        <v>1.2352155605763332E-6</v>
      </c>
      <c r="O116" s="2" t="s">
        <v>2621</v>
      </c>
    </row>
    <row r="117" spans="1:15" ht="14" customHeight="1" x14ac:dyDescent="0.2">
      <c r="A117" s="2" t="s">
        <v>2889</v>
      </c>
      <c r="B117" s="2" t="s">
        <v>2890</v>
      </c>
      <c r="C117" s="2" t="s">
        <v>9</v>
      </c>
      <c r="D117" s="2" t="s">
        <v>2891</v>
      </c>
      <c r="E117" s="2" t="b">
        <v>0</v>
      </c>
      <c r="G117" s="2" t="s">
        <v>3094</v>
      </c>
      <c r="H117" s="3">
        <f>2*LN(2)/(VLOOKUP(RIGHT(A117,LEN(A117)-19),'Table S1c. Species'!A:O,13,FALSE)*60)*VLOOKUP(RIGHT(A117,LEN(A117)-19),'Table S1c. Species'!A:O,11,FALSE)/'Table S1c. Species'!K$277</f>
        <v>6.0271290519581895E-3</v>
      </c>
      <c r="I117" s="45" t="s">
        <v>1273</v>
      </c>
      <c r="J117" s="35">
        <f>VLOOKUP(I117,'Table S1c. Species'!A:O,15,FALSE)</f>
        <v>5.0263095038711417E-7</v>
      </c>
      <c r="O117" s="2" t="s">
        <v>2621</v>
      </c>
    </row>
    <row r="118" spans="1:15" ht="14" customHeight="1" x14ac:dyDescent="0.2">
      <c r="A118" s="2" t="s">
        <v>2622</v>
      </c>
      <c r="B118" s="2" t="s">
        <v>2623</v>
      </c>
      <c r="C118" s="2" t="s">
        <v>9</v>
      </c>
      <c r="D118" s="2" t="s">
        <v>2624</v>
      </c>
      <c r="E118" s="2" t="b">
        <v>0</v>
      </c>
      <c r="G118" s="2" t="s">
        <v>3095</v>
      </c>
      <c r="H118" s="3">
        <f>2*LN(2)/(VLOOKUP(RIGHT(A118,LEN(A118)-19),'Table S1c. Species'!A:O,13,FALSE)*60)*VLOOKUP(RIGHT(A118,LEN(A118)-19),'Table S1c. Species'!A:O,11,FALSE)/'Table S1c. Species'!K$277</f>
        <v>3.0135645259790947E-4</v>
      </c>
      <c r="I118" s="45" t="s">
        <v>828</v>
      </c>
      <c r="J118" s="35">
        <f>VLOOKUP(I118,'Table S1c. Species'!A:O,15,FALSE)</f>
        <v>2.5131547519355715E-8</v>
      </c>
      <c r="O118" s="2" t="s">
        <v>2621</v>
      </c>
    </row>
    <row r="119" spans="1:15" ht="14" customHeight="1" x14ac:dyDescent="0.2">
      <c r="A119" s="2" t="s">
        <v>2625</v>
      </c>
      <c r="B119" s="2" t="s">
        <v>2626</v>
      </c>
      <c r="C119" s="2" t="s">
        <v>9</v>
      </c>
      <c r="D119" s="2" t="s">
        <v>2627</v>
      </c>
      <c r="E119" s="2" t="b">
        <v>0</v>
      </c>
      <c r="G119" s="2" t="s">
        <v>3096</v>
      </c>
      <c r="H119" s="3">
        <f>2*LN(2)/(VLOOKUP(RIGHT(A119,LEN(A119)-19),'Table S1c. Species'!A:O,13,FALSE)*60)*VLOOKUP(RIGHT(A119,LEN(A119)-19),'Table S1c. Species'!A:O,11,FALSE)/'Table S1c. Species'!K$277</f>
        <v>6.0421968745880857E-3</v>
      </c>
      <c r="I119" s="45" t="s">
        <v>833</v>
      </c>
      <c r="J119" s="35">
        <f>VLOOKUP(I119,'Table S1c. Species'!A:O,15,FALSE)</f>
        <v>5.0388752776308205E-7</v>
      </c>
      <c r="O119" s="2" t="s">
        <v>2621</v>
      </c>
    </row>
    <row r="120" spans="1:15" ht="14" customHeight="1" x14ac:dyDescent="0.2">
      <c r="A120" s="2" t="s">
        <v>2892</v>
      </c>
      <c r="B120" s="2" t="s">
        <v>2893</v>
      </c>
      <c r="C120" s="2" t="s">
        <v>9</v>
      </c>
      <c r="D120" s="2" t="s">
        <v>2894</v>
      </c>
      <c r="E120" s="2" t="b">
        <v>0</v>
      </c>
      <c r="G120" s="2" t="s">
        <v>3097</v>
      </c>
      <c r="H120" s="3">
        <f>2*LN(2)/(VLOOKUP(RIGHT(A120,LEN(A120)-19),'Table S1c. Species'!A:O,13,FALSE)*60)*VLOOKUP(RIGHT(A120,LEN(A120)-19),'Table S1c. Species'!A:O,11,FALSE)/'Table S1c. Species'!K$277</f>
        <v>0.26429055435492704</v>
      </c>
      <c r="I120" s="45" t="s">
        <v>1278</v>
      </c>
      <c r="J120" s="35">
        <f>VLOOKUP(I120,'Table S1c. Species'!A:O,15,FALSE)</f>
        <v>1.4407287904158644E-5</v>
      </c>
      <c r="O120" s="2" t="s">
        <v>2621</v>
      </c>
    </row>
    <row r="121" spans="1:15" ht="14" customHeight="1" x14ac:dyDescent="0.2">
      <c r="A121" s="2" t="s">
        <v>2628</v>
      </c>
      <c r="B121" s="2" t="s">
        <v>2629</v>
      </c>
      <c r="C121" s="2" t="s">
        <v>9</v>
      </c>
      <c r="D121" s="2" t="s">
        <v>2630</v>
      </c>
      <c r="E121" s="2" t="b">
        <v>0</v>
      </c>
      <c r="G121" s="2" t="s">
        <v>3098</v>
      </c>
      <c r="H121" s="3">
        <f>2*LN(2)/(VLOOKUP(RIGHT(A121,LEN(A121)-19),'Table S1c. Species'!A:O,13,FALSE)*60)*VLOOKUP(RIGHT(A121,LEN(A121)-19),'Table S1c. Species'!A:O,11,FALSE)/'Table S1c. Species'!K$277</f>
        <v>4.6101880311356165E-4</v>
      </c>
      <c r="I121" s="45" t="s">
        <v>838</v>
      </c>
      <c r="J121" s="35">
        <f>VLOOKUP(I121,'Table S1c. Species'!A:O,15,FALSE)</f>
        <v>2.5131547519355715E-8</v>
      </c>
      <c r="O121" s="2" t="s">
        <v>2621</v>
      </c>
    </row>
    <row r="122" spans="1:15" ht="14" customHeight="1" x14ac:dyDescent="0.2">
      <c r="A122" s="2" t="s">
        <v>2895</v>
      </c>
      <c r="B122" s="2" t="s">
        <v>2896</v>
      </c>
      <c r="C122" s="2" t="s">
        <v>9</v>
      </c>
      <c r="D122" s="2" t="s">
        <v>2897</v>
      </c>
      <c r="E122" s="2" t="b">
        <v>0</v>
      </c>
      <c r="G122" s="2" t="s">
        <v>3099</v>
      </c>
      <c r="H122" s="3">
        <f>2*LN(2)/(VLOOKUP(RIGHT(A122,LEN(A122)-19),'Table S1c. Species'!A:O,13,FALSE)*60)*VLOOKUP(RIGHT(A122,LEN(A122)-19),'Table S1c. Species'!A:O,11,FALSE)/'Table S1c. Species'!K$277</f>
        <v>6.9771883575433499E-2</v>
      </c>
      <c r="I122" s="45" t="s">
        <v>1282</v>
      </c>
      <c r="J122" s="35">
        <f>VLOOKUP(I122,'Table S1c. Species'!A:O,15,FALSE)</f>
        <v>5.2025444808506245E-6</v>
      </c>
      <c r="O122" s="2" t="s">
        <v>2621</v>
      </c>
    </row>
    <row r="123" spans="1:15" ht="14" customHeight="1" x14ac:dyDescent="0.2">
      <c r="A123" s="2" t="s">
        <v>2631</v>
      </c>
      <c r="B123" s="2" t="s">
        <v>2632</v>
      </c>
      <c r="C123" s="2" t="s">
        <v>9</v>
      </c>
      <c r="D123" s="2" t="s">
        <v>2633</v>
      </c>
      <c r="E123" s="2" t="b">
        <v>0</v>
      </c>
      <c r="G123" s="2" t="s">
        <v>3100</v>
      </c>
      <c r="H123" s="3">
        <f>2*LN(2)/(VLOOKUP(RIGHT(A123,LEN(A123)-19),'Table S1c. Species'!A:O,13,FALSE)*60)*VLOOKUP(RIGHT(A123,LEN(A123)-19),'Table S1c. Species'!A:O,11,FALSE)/'Table S1c. Species'!K$277</f>
        <v>3.3704188672391039E-4</v>
      </c>
      <c r="I123" s="45" t="s">
        <v>843</v>
      </c>
      <c r="J123" s="35">
        <f>VLOOKUP(I123,'Table S1c. Species'!A:O,15,FALSE)</f>
        <v>2.5131547519355715E-8</v>
      </c>
      <c r="O123" s="2" t="s">
        <v>2621</v>
      </c>
    </row>
    <row r="124" spans="1:15" ht="14" customHeight="1" x14ac:dyDescent="0.2">
      <c r="A124" s="2" t="s">
        <v>2898</v>
      </c>
      <c r="B124" s="2" t="s">
        <v>2899</v>
      </c>
      <c r="C124" s="2" t="s">
        <v>9</v>
      </c>
      <c r="D124" s="2" t="s">
        <v>2900</v>
      </c>
      <c r="E124" s="2" t="b">
        <v>0</v>
      </c>
      <c r="G124" s="2" t="s">
        <v>3101</v>
      </c>
      <c r="H124" s="3">
        <f>2*LN(2)/(VLOOKUP(RIGHT(A124,LEN(A124)-19),'Table S1c. Species'!A:O,13,FALSE)*60)*VLOOKUP(RIGHT(A124,LEN(A124)-19),'Table S1c. Species'!A:O,11,FALSE)/'Table S1c. Species'!K$277</f>
        <v>0.30147075412378066</v>
      </c>
      <c r="I124" s="45" t="s">
        <v>1286</v>
      </c>
      <c r="J124" s="35">
        <f>VLOOKUP(I124,'Table S1c. Species'!A:O,15,FALSE)</f>
        <v>1.7782140591664128E-5</v>
      </c>
      <c r="O124" s="2" t="s">
        <v>2621</v>
      </c>
    </row>
    <row r="125" spans="1:15" ht="14" customHeight="1" x14ac:dyDescent="0.2">
      <c r="A125" s="2" t="s">
        <v>2634</v>
      </c>
      <c r="B125" s="2" t="s">
        <v>2635</v>
      </c>
      <c r="C125" s="2" t="s">
        <v>9</v>
      </c>
      <c r="D125" s="2" t="s">
        <v>2636</v>
      </c>
      <c r="E125" s="2" t="b">
        <v>0</v>
      </c>
      <c r="G125" s="2" t="s">
        <v>3102</v>
      </c>
      <c r="H125" s="3">
        <f>2*LN(2)/(VLOOKUP(RIGHT(A125,LEN(A125)-19),'Table S1c. Species'!A:O,13,FALSE)*60)*VLOOKUP(RIGHT(A125,LEN(A125)-19),'Table S1c. Species'!A:O,11,FALSE)/'Table S1c. Species'!K$277</f>
        <v>8.5213886864773263E-4</v>
      </c>
      <c r="I125" s="45" t="s">
        <v>848</v>
      </c>
      <c r="J125" s="35">
        <f>VLOOKUP(I125,'Table S1c. Species'!A:O,15,FALSE)</f>
        <v>5.0263095038711429E-8</v>
      </c>
      <c r="O125" s="2" t="s">
        <v>2621</v>
      </c>
    </row>
    <row r="126" spans="1:15" ht="14" customHeight="1" x14ac:dyDescent="0.2">
      <c r="A126" s="2" t="s">
        <v>2901</v>
      </c>
      <c r="B126" s="2" t="s">
        <v>2902</v>
      </c>
      <c r="C126" s="2" t="s">
        <v>9</v>
      </c>
      <c r="D126" s="2" t="s">
        <v>2903</v>
      </c>
      <c r="E126" s="2" t="b">
        <v>0</v>
      </c>
      <c r="G126" s="2" t="s">
        <v>3103</v>
      </c>
      <c r="H126" s="3">
        <f>2*LN(2)/(VLOOKUP(RIGHT(A126,LEN(A126)-19),'Table S1c. Species'!A:O,13,FALSE)*60)*VLOOKUP(RIGHT(A126,LEN(A126)-19),'Table S1c. Species'!A:O,11,FALSE)/'Table S1c. Species'!K$277</f>
        <v>9.8552608333733523E-3</v>
      </c>
      <c r="I126" s="45" t="s">
        <v>1290</v>
      </c>
      <c r="J126" s="35">
        <f>VLOOKUP(I126,'Table S1c. Species'!A:O,15,FALSE)</f>
        <v>3.6808292785536365E-6</v>
      </c>
      <c r="O126" s="2" t="s">
        <v>2621</v>
      </c>
    </row>
    <row r="127" spans="1:15" ht="14" customHeight="1" x14ac:dyDescent="0.2">
      <c r="A127" s="2" t="s">
        <v>2637</v>
      </c>
      <c r="B127" s="2" t="s">
        <v>2638</v>
      </c>
      <c r="C127" s="2" t="s">
        <v>9</v>
      </c>
      <c r="D127" s="2" t="s">
        <v>2639</v>
      </c>
      <c r="E127" s="2" t="b">
        <v>0</v>
      </c>
      <c r="G127" s="2" t="s">
        <v>3104</v>
      </c>
      <c r="H127" s="3">
        <f>2*LN(2)/(VLOOKUP(RIGHT(A127,LEN(A127)-19),'Table S1c. Species'!A:O,13,FALSE)*60)*VLOOKUP(RIGHT(A127,LEN(A127)-19),'Table S1c. Species'!A:O,11,FALSE)/'Table S1c. Species'!K$277</f>
        <v>6.7288629057768044E-5</v>
      </c>
      <c r="I127" s="45" t="s">
        <v>853</v>
      </c>
      <c r="J127" s="35">
        <f>VLOOKUP(I127,'Table S1c. Species'!A:O,15,FALSE)</f>
        <v>2.5131547519355715E-8</v>
      </c>
      <c r="O127" s="2" t="s">
        <v>2621</v>
      </c>
    </row>
    <row r="128" spans="1:15" ht="14" customHeight="1" x14ac:dyDescent="0.2">
      <c r="A128" s="2" t="s">
        <v>2904</v>
      </c>
      <c r="B128" s="2" t="s">
        <v>2905</v>
      </c>
      <c r="C128" s="2" t="s">
        <v>9</v>
      </c>
      <c r="D128" s="2" t="s">
        <v>2906</v>
      </c>
      <c r="E128" s="2" t="b">
        <v>0</v>
      </c>
      <c r="G128" s="2" t="s">
        <v>3105</v>
      </c>
      <c r="H128" s="3">
        <f>2*LN(2)/(VLOOKUP(RIGHT(A128,LEN(A128)-19),'Table S1c. Species'!A:O,13,FALSE)*60)*VLOOKUP(RIGHT(A128,LEN(A128)-19),'Table S1c. Species'!A:O,11,FALSE)/'Table S1c. Species'!K$277</f>
        <v>6.0271290519581895E-3</v>
      </c>
      <c r="I128" s="45" t="s">
        <v>1294</v>
      </c>
      <c r="J128" s="35">
        <f>VLOOKUP(I128,'Table S1c. Species'!A:O,15,FALSE)</f>
        <v>5.0263095038711417E-7</v>
      </c>
      <c r="O128" s="2" t="s">
        <v>2621</v>
      </c>
    </row>
    <row r="129" spans="1:15" ht="14" customHeight="1" x14ac:dyDescent="0.2">
      <c r="A129" s="2" t="s">
        <v>2640</v>
      </c>
      <c r="B129" s="2" t="s">
        <v>2641</v>
      </c>
      <c r="C129" s="2" t="s">
        <v>9</v>
      </c>
      <c r="D129" s="2" t="s">
        <v>2642</v>
      </c>
      <c r="E129" s="2" t="b">
        <v>0</v>
      </c>
      <c r="G129" s="2" t="s">
        <v>3106</v>
      </c>
      <c r="H129" s="3">
        <f>2*LN(2)/(VLOOKUP(RIGHT(A129,LEN(A129)-19),'Table S1c. Species'!A:O,13,FALSE)*60)*VLOOKUP(RIGHT(A129,LEN(A129)-19),'Table S1c. Species'!A:O,11,FALSE)/'Table S1c. Species'!K$277</f>
        <v>6.0271290519581895E-4</v>
      </c>
      <c r="I129" s="45" t="s">
        <v>858</v>
      </c>
      <c r="J129" s="35">
        <f>VLOOKUP(I129,'Table S1c. Species'!A:O,15,FALSE)</f>
        <v>5.0263095038711429E-8</v>
      </c>
      <c r="O129" s="2" t="s">
        <v>2621</v>
      </c>
    </row>
    <row r="130" spans="1:15" ht="14" customHeight="1" x14ac:dyDescent="0.2">
      <c r="A130" s="2" t="s">
        <v>2907</v>
      </c>
      <c r="B130" s="2" t="s">
        <v>2908</v>
      </c>
      <c r="C130" s="2" t="s">
        <v>9</v>
      </c>
      <c r="D130" s="2" t="s">
        <v>2909</v>
      </c>
      <c r="E130" s="2" t="b">
        <v>0</v>
      </c>
      <c r="G130" s="2" t="s">
        <v>3107</v>
      </c>
      <c r="H130" s="3">
        <f>2*LN(2)/(VLOOKUP(RIGHT(A130,LEN(A130)-19),'Table S1c. Species'!A:O,13,FALSE)*60)*VLOOKUP(RIGHT(A130,LEN(A130)-19),'Table S1c. Species'!A:O,11,FALSE)/'Table S1c. Species'!K$277</f>
        <v>6.0271290519581895E-3</v>
      </c>
      <c r="I130" s="45" t="s">
        <v>1298</v>
      </c>
      <c r="J130" s="35">
        <f>VLOOKUP(I130,'Table S1c. Species'!A:O,15,FALSE)</f>
        <v>5.0263095038711417E-7</v>
      </c>
      <c r="O130" s="2" t="s">
        <v>2621</v>
      </c>
    </row>
    <row r="131" spans="1:15" ht="14" customHeight="1" x14ac:dyDescent="0.2">
      <c r="A131" s="2" t="s">
        <v>2643</v>
      </c>
      <c r="B131" s="2" t="s">
        <v>2644</v>
      </c>
      <c r="C131" s="2" t="s">
        <v>9</v>
      </c>
      <c r="D131" s="2" t="s">
        <v>2645</v>
      </c>
      <c r="E131" s="2" t="b">
        <v>0</v>
      </c>
      <c r="G131" s="2" t="s">
        <v>3108</v>
      </c>
      <c r="H131" s="3">
        <f>2*LN(2)/(VLOOKUP(RIGHT(A131,LEN(A131)-19),'Table S1c. Species'!A:O,13,FALSE)*60)*VLOOKUP(RIGHT(A131,LEN(A131)-19),'Table S1c. Species'!A:O,11,FALSE)/'Table S1c. Species'!K$277</f>
        <v>3.0135645259790947E-4</v>
      </c>
      <c r="I131" s="45" t="s">
        <v>863</v>
      </c>
      <c r="J131" s="35">
        <f>VLOOKUP(I131,'Table S1c. Species'!A:O,15,FALSE)</f>
        <v>2.5131547519355715E-8</v>
      </c>
      <c r="O131" s="2" t="s">
        <v>2621</v>
      </c>
    </row>
    <row r="132" spans="1:15" ht="14" customHeight="1" x14ac:dyDescent="0.2">
      <c r="A132" s="2" t="s">
        <v>2910</v>
      </c>
      <c r="B132" s="2" t="s">
        <v>2911</v>
      </c>
      <c r="C132" s="2" t="s">
        <v>9</v>
      </c>
      <c r="D132" s="2" t="s">
        <v>2912</v>
      </c>
      <c r="E132" s="2" t="b">
        <v>0</v>
      </c>
      <c r="G132" s="2" t="s">
        <v>3109</v>
      </c>
      <c r="H132" s="3">
        <f>2*LN(2)/(VLOOKUP(RIGHT(A132,LEN(A132)-19),'Table S1c. Species'!A:O,13,FALSE)*60)*VLOOKUP(RIGHT(A132,LEN(A132)-19),'Table S1c. Species'!A:O,11,FALSE)/'Table S1c. Species'!K$277</f>
        <v>3.8078271263574603E-2</v>
      </c>
      <c r="I132" s="45" t="s">
        <v>1302</v>
      </c>
      <c r="J132" s="35">
        <f>VLOOKUP(I132,'Table S1c. Species'!A:O,15,FALSE)</f>
        <v>3.1755281012425903E-6</v>
      </c>
      <c r="O132" s="2" t="s">
        <v>2621</v>
      </c>
    </row>
    <row r="133" spans="1:15" ht="14" customHeight="1" x14ac:dyDescent="0.2">
      <c r="A133" s="2" t="s">
        <v>2646</v>
      </c>
      <c r="B133" s="2" t="s">
        <v>2647</v>
      </c>
      <c r="C133" s="2" t="s">
        <v>9</v>
      </c>
      <c r="D133" s="2" t="s">
        <v>2648</v>
      </c>
      <c r="E133" s="2" t="b">
        <v>0</v>
      </c>
      <c r="G133" s="2" t="s">
        <v>3110</v>
      </c>
      <c r="H133" s="3">
        <f>2*LN(2)/(VLOOKUP(RIGHT(A133,LEN(A133)-19),'Table S1c. Species'!A:O,13,FALSE)*60)*VLOOKUP(RIGHT(A133,LEN(A133)-19),'Table S1c. Species'!A:O,11,FALSE)/'Table S1c. Species'!K$277</f>
        <v>6.0271290519581895E-4</v>
      </c>
      <c r="I133" s="45" t="s">
        <v>868</v>
      </c>
      <c r="J133" s="35">
        <f>VLOOKUP(I133,'Table S1c. Species'!A:O,15,FALSE)</f>
        <v>5.0263095038711429E-8</v>
      </c>
      <c r="O133" s="2" t="s">
        <v>2621</v>
      </c>
    </row>
    <row r="134" spans="1:15" ht="14" customHeight="1" x14ac:dyDescent="0.2">
      <c r="A134" s="2" t="s">
        <v>2913</v>
      </c>
      <c r="B134" s="2" t="s">
        <v>2914</v>
      </c>
      <c r="C134" s="2" t="s">
        <v>9</v>
      </c>
      <c r="D134" s="2" t="s">
        <v>2915</v>
      </c>
      <c r="E134" s="2" t="b">
        <v>0</v>
      </c>
      <c r="G134" s="2" t="s">
        <v>3111</v>
      </c>
      <c r="H134" s="3">
        <f>2*LN(2)/(VLOOKUP(RIGHT(A134,LEN(A134)-19),'Table S1c. Species'!A:O,13,FALSE)*60)*VLOOKUP(RIGHT(A134,LEN(A134)-19),'Table S1c. Species'!A:O,11,FALSE)/'Table S1c. Species'!K$277</f>
        <v>5.0602770998732401E-3</v>
      </c>
      <c r="I134" s="45" t="s">
        <v>1306</v>
      </c>
      <c r="J134" s="35">
        <f>VLOOKUP(I134,'Table S1c. Species'!A:O,15,FALSE)</f>
        <v>4.2200056876251546E-7</v>
      </c>
      <c r="O134" s="2" t="s">
        <v>2621</v>
      </c>
    </row>
    <row r="135" spans="1:15" ht="14" customHeight="1" x14ac:dyDescent="0.2">
      <c r="A135" s="2" t="s">
        <v>2649</v>
      </c>
      <c r="B135" s="2" t="s">
        <v>2650</v>
      </c>
      <c r="C135" s="2" t="s">
        <v>9</v>
      </c>
      <c r="D135" s="2" t="s">
        <v>2651</v>
      </c>
      <c r="E135" s="2" t="b">
        <v>0</v>
      </c>
      <c r="G135" s="2" t="s">
        <v>3112</v>
      </c>
      <c r="H135" s="3">
        <f>2*LN(2)/(VLOOKUP(RIGHT(A135,LEN(A135)-19),'Table S1c. Species'!A:O,13,FALSE)*60)*VLOOKUP(RIGHT(A135,LEN(A135)-19),'Table S1c. Species'!A:O,11,FALSE)/'Table S1c. Species'!K$277</f>
        <v>9.0406935779372842E-4</v>
      </c>
      <c r="I135" s="45" t="s">
        <v>873</v>
      </c>
      <c r="J135" s="35">
        <f>VLOOKUP(I135,'Table S1c. Species'!A:O,15,FALSE)</f>
        <v>7.5394642558067134E-8</v>
      </c>
      <c r="O135" s="2" t="s">
        <v>2621</v>
      </c>
    </row>
    <row r="136" spans="1:15" ht="14" customHeight="1" x14ac:dyDescent="0.2">
      <c r="A136" s="2" t="s">
        <v>2916</v>
      </c>
      <c r="B136" s="2" t="s">
        <v>2917</v>
      </c>
      <c r="C136" s="2" t="s">
        <v>9</v>
      </c>
      <c r="D136" s="2" t="s">
        <v>2918</v>
      </c>
      <c r="E136" s="2" t="b">
        <v>0</v>
      </c>
      <c r="G136" s="2" t="s">
        <v>3113</v>
      </c>
      <c r="H136" s="3">
        <f>2*LN(2)/(VLOOKUP(RIGHT(A136,LEN(A136)-19),'Table S1c. Species'!A:O,13,FALSE)*60)*VLOOKUP(RIGHT(A136,LEN(A136)-19),'Table S1c. Species'!A:O,11,FALSE)/'Table S1c. Species'!K$277</f>
        <v>0.14487957284741279</v>
      </c>
      <c r="I136" s="45" t="s">
        <v>1310</v>
      </c>
      <c r="J136" s="35">
        <f>VLOOKUP(I136,'Table S1c. Species'!A:O,15,FALSE)</f>
        <v>8.3807428090171472E-6</v>
      </c>
      <c r="O136" s="2" t="s">
        <v>2621</v>
      </c>
    </row>
    <row r="137" spans="1:15" ht="14" customHeight="1" x14ac:dyDescent="0.2">
      <c r="A137" s="2" t="s">
        <v>2652</v>
      </c>
      <c r="B137" s="2" t="s">
        <v>2653</v>
      </c>
      <c r="C137" s="2" t="s">
        <v>9</v>
      </c>
      <c r="D137" s="2" t="s">
        <v>2654</v>
      </c>
      <c r="E137" s="2" t="b">
        <v>0</v>
      </c>
      <c r="G137" s="2" t="s">
        <v>3114</v>
      </c>
      <c r="H137" s="3">
        <f>2*LN(2)/(VLOOKUP(RIGHT(A137,LEN(A137)-19),'Table S1c. Species'!A:O,13,FALSE)*60)*VLOOKUP(RIGHT(A137,LEN(A137)-19),'Table S1c. Species'!A:O,11,FALSE)/'Table S1c. Species'!K$277</f>
        <v>4.3445407556012524E-4</v>
      </c>
      <c r="I137" s="45" t="s">
        <v>878</v>
      </c>
      <c r="J137" s="35">
        <f>VLOOKUP(I137,'Table S1c. Species'!A:O,15,FALSE)</f>
        <v>2.5131547519355715E-8</v>
      </c>
      <c r="O137" s="2" t="s">
        <v>2621</v>
      </c>
    </row>
    <row r="138" spans="1:15" ht="14" customHeight="1" x14ac:dyDescent="0.2">
      <c r="A138" s="2" t="s">
        <v>2871</v>
      </c>
      <c r="B138" s="2" t="s">
        <v>2872</v>
      </c>
      <c r="C138" s="2" t="s">
        <v>9</v>
      </c>
      <c r="D138" s="2" t="s">
        <v>2873</v>
      </c>
      <c r="E138" s="2" t="b">
        <v>0</v>
      </c>
      <c r="G138" s="2" t="s">
        <v>3115</v>
      </c>
      <c r="H138" s="3">
        <f>2*LN(2)/(VLOOKUP(RIGHT(A138,LEN(A138)-19),'Table S1c. Species'!A:O,13,FALSE)*60)*VLOOKUP(RIGHT(A138,LEN(A138)-19),'Table S1c. Species'!A:O,11,FALSE)/'Table S1c. Species'!K$277</f>
        <v>4.232854919080254E-2</v>
      </c>
      <c r="I138" s="45" t="s">
        <v>1243</v>
      </c>
      <c r="J138" s="35">
        <f>VLOOKUP(I138,'Table S1c. Species'!A:O,15,FALSE)</f>
        <v>2.4515824605131498E-6</v>
      </c>
      <c r="O138" s="2" t="s">
        <v>2621</v>
      </c>
    </row>
    <row r="139" spans="1:15" ht="14" customHeight="1" x14ac:dyDescent="0.2">
      <c r="A139" s="2" t="s">
        <v>2655</v>
      </c>
      <c r="B139" s="2" t="s">
        <v>2656</v>
      </c>
      <c r="C139" s="2" t="s">
        <v>9</v>
      </c>
      <c r="D139" s="2" t="s">
        <v>2657</v>
      </c>
      <c r="E139" s="2" t="b">
        <v>0</v>
      </c>
      <c r="G139" s="2" t="s">
        <v>3116</v>
      </c>
      <c r="H139" s="3">
        <f>2*LN(2)/(VLOOKUP(RIGHT(A139,LEN(A139)-19),'Table S1c. Species'!A:O,13,FALSE)*60)*VLOOKUP(RIGHT(A139,LEN(A139)-19),'Table S1c. Species'!A:O,11,FALSE)/'Table S1c. Species'!K$277</f>
        <v>7.0392282373217168E-3</v>
      </c>
      <c r="I139" s="45" t="s">
        <v>883</v>
      </c>
      <c r="J139" s="35">
        <f>VLOOKUP(I139,'Table S1c. Species'!A:O,15,FALSE)</f>
        <v>1.2408701587681884E-6</v>
      </c>
      <c r="O139" s="2" t="s">
        <v>2621</v>
      </c>
    </row>
    <row r="140" spans="1:15" ht="14" customHeight="1" x14ac:dyDescent="0.2">
      <c r="A140" s="2" t="s">
        <v>2658</v>
      </c>
      <c r="B140" s="2" t="s">
        <v>2659</v>
      </c>
      <c r="C140" s="2" t="s">
        <v>9</v>
      </c>
      <c r="D140" s="2" t="s">
        <v>2660</v>
      </c>
      <c r="E140" s="2" t="b">
        <v>0</v>
      </c>
      <c r="G140" s="2" t="s">
        <v>3117</v>
      </c>
      <c r="H140" s="3">
        <f>2*LN(2)/(VLOOKUP(RIGHT(A140,LEN(A140)-19),'Table S1c. Species'!A:O,13,FALSE)*60)*VLOOKUP(RIGHT(A140,LEN(A140)-19),'Table S1c. Species'!A:O,11,FALSE)/'Table S1c. Species'!K$277</f>
        <v>1.5726013101959402E-3</v>
      </c>
      <c r="I140" s="45" t="s">
        <v>888</v>
      </c>
      <c r="J140" s="35">
        <f>VLOOKUP(I140,'Table S1c. Species'!A:O,15,FALSE)</f>
        <v>2.268122163621853E-7</v>
      </c>
      <c r="O140" s="2" t="s">
        <v>2621</v>
      </c>
    </row>
    <row r="141" spans="1:15" ht="14" customHeight="1" x14ac:dyDescent="0.2">
      <c r="A141" s="2" t="s">
        <v>2919</v>
      </c>
      <c r="B141" s="2" t="s">
        <v>2920</v>
      </c>
      <c r="C141" s="2" t="s">
        <v>9</v>
      </c>
      <c r="D141" s="2" t="s">
        <v>2921</v>
      </c>
      <c r="E141" s="2" t="b">
        <v>0</v>
      </c>
      <c r="G141" s="2" t="s">
        <v>3118</v>
      </c>
      <c r="H141" s="3">
        <f>2*LN(2)/(VLOOKUP(RIGHT(A141,LEN(A141)-19),'Table S1c. Species'!A:O,13,FALSE)*60)*VLOOKUP(RIGHT(A141,LEN(A141)-19),'Table S1c. Species'!A:O,11,FALSE)/'Table S1c. Species'!K$277</f>
        <v>6.718444299096309E-3</v>
      </c>
      <c r="I141" s="45" t="s">
        <v>1314</v>
      </c>
      <c r="J141" s="35">
        <f>VLOOKUP(I141,'Table S1c. Species'!A:O,15,FALSE)</f>
        <v>8.3248251157865792E-7</v>
      </c>
      <c r="O141" s="2" t="s">
        <v>2621</v>
      </c>
    </row>
    <row r="142" spans="1:15" ht="14" customHeight="1" x14ac:dyDescent="0.2">
      <c r="A142" s="2" t="s">
        <v>2661</v>
      </c>
      <c r="B142" s="2" t="s">
        <v>2662</v>
      </c>
      <c r="C142" s="2" t="s">
        <v>9</v>
      </c>
      <c r="D142" s="2" t="s">
        <v>2663</v>
      </c>
      <c r="E142" s="2" t="b">
        <v>0</v>
      </c>
      <c r="G142" s="2" t="s">
        <v>3119</v>
      </c>
      <c r="H142" s="3">
        <f>2*LN(2)/(VLOOKUP(RIGHT(A142,LEN(A142)-19),'Table S1c. Species'!A:O,13,FALSE)*60)*VLOOKUP(RIGHT(A142,LEN(A142)-19),'Table S1c. Species'!A:O,11,FALSE)/'Table S1c. Species'!K$277</f>
        <v>8.7643058320556796E-3</v>
      </c>
      <c r="I142" s="45" t="s">
        <v>893</v>
      </c>
      <c r="J142" s="35">
        <f>VLOOKUP(I142,'Table S1c. Species'!A:O,15,FALSE)</f>
        <v>6.8483466990244316E-7</v>
      </c>
      <c r="O142" s="2" t="s">
        <v>2621</v>
      </c>
    </row>
    <row r="143" spans="1:15" ht="14" customHeight="1" x14ac:dyDescent="0.2">
      <c r="A143" s="2" t="s">
        <v>2664</v>
      </c>
      <c r="B143" s="2" t="s">
        <v>2665</v>
      </c>
      <c r="C143" s="2" t="s">
        <v>9</v>
      </c>
      <c r="D143" s="2" t="s">
        <v>2666</v>
      </c>
      <c r="E143" s="2" t="b">
        <v>0</v>
      </c>
      <c r="G143" s="2" t="s">
        <v>3120</v>
      </c>
      <c r="H143" s="3">
        <f>2*LN(2)/(VLOOKUP(RIGHT(A143,LEN(A143)-19),'Table S1c. Species'!A:O,13,FALSE)*60)*VLOOKUP(RIGHT(A143,LEN(A143)-19),'Table S1c. Species'!A:O,11,FALSE)/'Table S1c. Species'!K$277</f>
        <v>1.2955170028012799E-4</v>
      </c>
      <c r="I143" s="45" t="s">
        <v>898</v>
      </c>
      <c r="J143" s="35">
        <f>VLOOKUP(I143,'Table S1c. Species'!A:O,15,FALSE)</f>
        <v>1.2565773759677857E-8</v>
      </c>
      <c r="O143" s="2" t="s">
        <v>2621</v>
      </c>
    </row>
    <row r="144" spans="1:15" ht="14" customHeight="1" x14ac:dyDescent="0.2">
      <c r="A144" s="2" t="s">
        <v>2922</v>
      </c>
      <c r="B144" s="2" t="s">
        <v>2923</v>
      </c>
      <c r="C144" s="2" t="s">
        <v>9</v>
      </c>
      <c r="D144" s="2" t="s">
        <v>2924</v>
      </c>
      <c r="E144" s="2" t="b">
        <v>0</v>
      </c>
      <c r="G144" s="2" t="s">
        <v>3121</v>
      </c>
      <c r="H144" s="3">
        <f>2*LN(2)/(VLOOKUP(RIGHT(A144,LEN(A144)-19),'Table S1c. Species'!A:O,13,FALSE)*60)*VLOOKUP(RIGHT(A144,LEN(A144)-19),'Table S1c. Species'!A:O,11,FALSE)/'Table S1c. Species'!K$277</f>
        <v>1.1549486045814883E-2</v>
      </c>
      <c r="I144" s="45" t="s">
        <v>1318</v>
      </c>
      <c r="J144" s="35">
        <f>VLOOKUP(I144,'Table S1c. Species'!A:O,15,FALSE)</f>
        <v>9.6316655867930769E-7</v>
      </c>
      <c r="O144" s="2" t="s">
        <v>2621</v>
      </c>
    </row>
    <row r="145" spans="1:15" ht="14" customHeight="1" x14ac:dyDescent="0.2">
      <c r="A145" s="2" t="s">
        <v>2667</v>
      </c>
      <c r="B145" s="2" t="s">
        <v>2668</v>
      </c>
      <c r="C145" s="2" t="s">
        <v>9</v>
      </c>
      <c r="D145" s="2" t="s">
        <v>2669</v>
      </c>
      <c r="E145" s="2" t="b">
        <v>0</v>
      </c>
      <c r="G145" s="2" t="s">
        <v>3122</v>
      </c>
      <c r="H145" s="3">
        <f>2*LN(2)/(VLOOKUP(RIGHT(A145,LEN(A145)-19),'Table S1c. Species'!A:O,13,FALSE)*60)*VLOOKUP(RIGHT(A145,LEN(A145)-19),'Table S1c. Species'!A:O,11,FALSE)/'Table S1c. Species'!K$277</f>
        <v>6.0271290519581895E-4</v>
      </c>
      <c r="I145" s="45" t="s">
        <v>903</v>
      </c>
      <c r="J145" s="35">
        <f>VLOOKUP(I145,'Table S1c. Species'!A:O,15,FALSE)</f>
        <v>5.0263095038711429E-8</v>
      </c>
      <c r="O145" s="2" t="s">
        <v>2621</v>
      </c>
    </row>
    <row r="146" spans="1:15" ht="14" customHeight="1" x14ac:dyDescent="0.2">
      <c r="A146" s="2" t="s">
        <v>2925</v>
      </c>
      <c r="B146" s="2" t="s">
        <v>2926</v>
      </c>
      <c r="C146" s="2" t="s">
        <v>9</v>
      </c>
      <c r="D146" s="2" t="s">
        <v>2927</v>
      </c>
      <c r="E146" s="2" t="b">
        <v>0</v>
      </c>
      <c r="G146" s="2" t="s">
        <v>3123</v>
      </c>
      <c r="H146" s="3">
        <f>2*LN(2)/(VLOOKUP(RIGHT(A146,LEN(A146)-19),'Table S1c. Species'!A:O,13,FALSE)*60)*VLOOKUP(RIGHT(A146,LEN(A146)-19),'Table S1c. Species'!A:O,11,FALSE)/'Table S1c. Species'!K$277</f>
        <v>2.2309288723071079E-2</v>
      </c>
      <c r="I146" s="45" t="s">
        <v>1322</v>
      </c>
      <c r="J146" s="35">
        <f>VLOOKUP(I146,'Table S1c. Species'!A:O,15,FALSE)</f>
        <v>2.8420638800951393E-6</v>
      </c>
      <c r="O146" s="2" t="s">
        <v>2621</v>
      </c>
    </row>
    <row r="147" spans="1:15" ht="14" customHeight="1" x14ac:dyDescent="0.2">
      <c r="A147" s="2" t="s">
        <v>2670</v>
      </c>
      <c r="B147" s="2" t="s">
        <v>2671</v>
      </c>
      <c r="C147" s="2" t="s">
        <v>9</v>
      </c>
      <c r="D147" s="2" t="s">
        <v>2672</v>
      </c>
      <c r="E147" s="2" t="b">
        <v>0</v>
      </c>
      <c r="G147" s="2" t="s">
        <v>3124</v>
      </c>
      <c r="H147" s="3">
        <f>2*LN(2)/(VLOOKUP(RIGHT(A147,LEN(A147)-19),'Table S1c. Species'!A:O,13,FALSE)*60)*VLOOKUP(RIGHT(A147,LEN(A147)-19),'Table S1c. Species'!A:O,11,FALSE)/'Table S1c. Species'!K$277</f>
        <v>1.9727457696978957E-4</v>
      </c>
      <c r="I147" s="45" t="s">
        <v>908</v>
      </c>
      <c r="J147" s="35">
        <f>VLOOKUP(I147,'Table S1c. Species'!A:O,15,FALSE)</f>
        <v>2.5131547519355715E-8</v>
      </c>
      <c r="O147" s="2" t="s">
        <v>2621</v>
      </c>
    </row>
    <row r="148" spans="1:15" ht="14" customHeight="1" x14ac:dyDescent="0.2">
      <c r="A148" s="2" t="s">
        <v>2673</v>
      </c>
      <c r="B148" s="2" t="s">
        <v>2674</v>
      </c>
      <c r="C148" s="2" t="s">
        <v>9</v>
      </c>
      <c r="D148" s="2" t="s">
        <v>2675</v>
      </c>
      <c r="E148" s="2" t="b">
        <v>0</v>
      </c>
      <c r="G148" s="2" t="s">
        <v>3125</v>
      </c>
      <c r="H148" s="3">
        <f>2*LN(2)/(VLOOKUP(RIGHT(A148,LEN(A148)-19),'Table S1c. Species'!A:O,13,FALSE)*60)*VLOOKUP(RIGHT(A148,LEN(A148)-19),'Table S1c. Species'!A:O,11,FALSE)/'Table S1c. Species'!K$277</f>
        <v>0.21079605168410603</v>
      </c>
      <c r="I148" s="45" t="s">
        <v>913</v>
      </c>
      <c r="J148" s="35">
        <f>VLOOKUP(I148,'Table S1c. Species'!A:O,15,FALSE)</f>
        <v>1.2073195428298484E-5</v>
      </c>
      <c r="O148" s="2" t="s">
        <v>2621</v>
      </c>
    </row>
    <row r="149" spans="1:15" ht="14" customHeight="1" x14ac:dyDescent="0.2">
      <c r="A149" s="2" t="s">
        <v>2928</v>
      </c>
      <c r="B149" s="2" t="s">
        <v>2929</v>
      </c>
      <c r="C149" s="2" t="s">
        <v>9</v>
      </c>
      <c r="D149" s="2" t="s">
        <v>2930</v>
      </c>
      <c r="E149" s="2" t="b">
        <v>0</v>
      </c>
      <c r="G149" s="2" t="s">
        <v>3126</v>
      </c>
      <c r="H149" s="3">
        <f>2*LN(2)/(VLOOKUP(RIGHT(A149,LEN(A149)-19),'Table S1c. Species'!A:O,13,FALSE)*60)*VLOOKUP(RIGHT(A149,LEN(A149)-19),'Table S1c. Species'!A:O,11,FALSE)/'Table S1c. Species'!K$277</f>
        <v>8.8570120242420745E-3</v>
      </c>
      <c r="I149" s="45" t="s">
        <v>1326</v>
      </c>
      <c r="J149" s="35">
        <f>VLOOKUP(I149,'Table S1c. Species'!A:O,15,FALSE)</f>
        <v>5.0263095038711417E-7</v>
      </c>
      <c r="O149" s="2" t="s">
        <v>2621</v>
      </c>
    </row>
    <row r="150" spans="1:15" ht="14" customHeight="1" x14ac:dyDescent="0.2">
      <c r="A150" s="2" t="s">
        <v>2676</v>
      </c>
      <c r="B150" s="2" t="s">
        <v>2677</v>
      </c>
      <c r="C150" s="2" t="s">
        <v>9</v>
      </c>
      <c r="D150" s="2" t="s">
        <v>2678</v>
      </c>
      <c r="E150" s="2" t="b">
        <v>0</v>
      </c>
      <c r="G150" s="2" t="s">
        <v>3127</v>
      </c>
      <c r="H150" s="3">
        <f>2*LN(2)/(VLOOKUP(RIGHT(A150,LEN(A150)-19),'Table S1c. Species'!A:O,13,FALSE)*60)*VLOOKUP(RIGHT(A150,LEN(A150)-19),'Table S1c. Species'!A:O,11,FALSE)/'Table S1c. Species'!K$277</f>
        <v>4.4285060121210376E-4</v>
      </c>
      <c r="I150" s="45" t="s">
        <v>918</v>
      </c>
      <c r="J150" s="35">
        <f>VLOOKUP(I150,'Table S1c. Species'!A:O,15,FALSE)</f>
        <v>2.5131547519355715E-8</v>
      </c>
      <c r="O150" s="2" t="s">
        <v>2621</v>
      </c>
    </row>
    <row r="151" spans="1:15" ht="14" customHeight="1" x14ac:dyDescent="0.2">
      <c r="A151" s="2" t="s">
        <v>2679</v>
      </c>
      <c r="B151" s="2" t="s">
        <v>2680</v>
      </c>
      <c r="C151" s="2" t="s">
        <v>9</v>
      </c>
      <c r="D151" s="2" t="s">
        <v>2681</v>
      </c>
      <c r="E151" s="2" t="b">
        <v>0</v>
      </c>
      <c r="G151" s="2" t="s">
        <v>3128</v>
      </c>
      <c r="H151" s="3">
        <f>2*LN(2)/(VLOOKUP(RIGHT(A151,LEN(A151)-19),'Table S1c. Species'!A:O,13,FALSE)*60)*VLOOKUP(RIGHT(A151,LEN(A151)-19),'Table S1c. Species'!A:O,11,FALSE)/'Table S1c. Species'!K$277</f>
        <v>3.0135645259790947E-4</v>
      </c>
      <c r="I151" s="45" t="s">
        <v>923</v>
      </c>
      <c r="J151" s="35">
        <f>VLOOKUP(I151,'Table S1c. Species'!A:O,15,FALSE)</f>
        <v>2.5131547519355715E-8</v>
      </c>
      <c r="O151" s="2" t="s">
        <v>2621</v>
      </c>
    </row>
    <row r="152" spans="1:15" ht="14" customHeight="1" x14ac:dyDescent="0.2">
      <c r="A152" s="2" t="s">
        <v>2682</v>
      </c>
      <c r="B152" s="2" t="s">
        <v>2683</v>
      </c>
      <c r="C152" s="2" t="s">
        <v>9</v>
      </c>
      <c r="D152" s="2" t="s">
        <v>2684</v>
      </c>
      <c r="E152" s="2" t="b">
        <v>0</v>
      </c>
      <c r="G152" s="2" t="s">
        <v>3129</v>
      </c>
      <c r="H152" s="3">
        <f>2*LN(2)/(VLOOKUP(RIGHT(A152,LEN(A152)-19),'Table S1c. Species'!A:O,13,FALSE)*60)*VLOOKUP(RIGHT(A152,LEN(A152)-19),'Table S1c. Species'!A:O,11,FALSE)/'Table S1c. Species'!K$277</f>
        <v>1.3191878712473487E-2</v>
      </c>
      <c r="I152" s="45" t="s">
        <v>928</v>
      </c>
      <c r="J152" s="35">
        <f>VLOOKUP(I152,'Table S1c. Species'!A:O,15,FALSE)</f>
        <v>1.1001334926597963E-6</v>
      </c>
      <c r="O152" s="2" t="s">
        <v>2621</v>
      </c>
    </row>
    <row r="153" spans="1:15" ht="14" customHeight="1" x14ac:dyDescent="0.2">
      <c r="A153" s="2" t="s">
        <v>2931</v>
      </c>
      <c r="B153" s="2" t="s">
        <v>2932</v>
      </c>
      <c r="C153" s="2" t="s">
        <v>9</v>
      </c>
      <c r="D153" s="2" t="s">
        <v>2933</v>
      </c>
      <c r="E153" s="2" t="b">
        <v>0</v>
      </c>
      <c r="G153" s="2" t="s">
        <v>3130</v>
      </c>
      <c r="H153" s="3">
        <f>2*LN(2)/(VLOOKUP(RIGHT(A153,LEN(A153)-19),'Table S1c. Species'!A:O,13,FALSE)*60)*VLOOKUP(RIGHT(A153,LEN(A153)-19),'Table S1c. Species'!A:O,11,FALSE)/'Table S1c. Species'!K$277</f>
        <v>6.0271290519581895E-3</v>
      </c>
      <c r="I153" s="45" t="s">
        <v>1330</v>
      </c>
      <c r="J153" s="35">
        <f>VLOOKUP(I153,'Table S1c. Species'!A:O,15,FALSE)</f>
        <v>5.0263095038711417E-7</v>
      </c>
      <c r="O153" s="2" t="s">
        <v>2621</v>
      </c>
    </row>
    <row r="154" spans="1:15" ht="14" customHeight="1" x14ac:dyDescent="0.2">
      <c r="A154" s="2" t="s">
        <v>2685</v>
      </c>
      <c r="B154" s="2" t="s">
        <v>2686</v>
      </c>
      <c r="C154" s="2" t="s">
        <v>9</v>
      </c>
      <c r="D154" s="2" t="s">
        <v>2687</v>
      </c>
      <c r="E154" s="2" t="b">
        <v>0</v>
      </c>
      <c r="G154" s="2" t="s">
        <v>3131</v>
      </c>
      <c r="H154" s="3">
        <f>2*LN(2)/(VLOOKUP(RIGHT(A154,LEN(A154)-19),'Table S1c. Species'!A:O,13,FALSE)*60)*VLOOKUP(RIGHT(A154,LEN(A154)-19),'Table S1c. Species'!A:O,11,FALSE)/'Table S1c. Species'!K$277</f>
        <v>3.0135645259790947E-4</v>
      </c>
      <c r="I154" s="45" t="s">
        <v>933</v>
      </c>
      <c r="J154" s="35">
        <f>VLOOKUP(I154,'Table S1c. Species'!A:O,15,FALSE)</f>
        <v>2.5131547519355715E-8</v>
      </c>
      <c r="O154" s="2" t="s">
        <v>2621</v>
      </c>
    </row>
    <row r="155" spans="1:15" ht="14" customHeight="1" x14ac:dyDescent="0.2">
      <c r="A155" s="2" t="s">
        <v>2934</v>
      </c>
      <c r="B155" s="2" t="s">
        <v>2935</v>
      </c>
      <c r="C155" s="2" t="s">
        <v>9</v>
      </c>
      <c r="D155" s="2" t="s">
        <v>2936</v>
      </c>
      <c r="E155" s="2" t="b">
        <v>0</v>
      </c>
      <c r="G155" s="2" t="s">
        <v>3132</v>
      </c>
      <c r="H155" s="3">
        <f>2*LN(2)/(VLOOKUP(RIGHT(A155,LEN(A155)-19),'Table S1c. Species'!A:O,13,FALSE)*60)*VLOOKUP(RIGHT(A155,LEN(A155)-19),'Table S1c. Species'!A:O,11,FALSE)/'Table S1c. Species'!K$277</f>
        <v>3.9114657381188181E-3</v>
      </c>
      <c r="I155" s="45" t="s">
        <v>1334</v>
      </c>
      <c r="J155" s="35">
        <f>VLOOKUP(I155,'Table S1c. Species'!A:O,15,FALSE)</f>
        <v>5.0263095038711417E-7</v>
      </c>
      <c r="O155" s="2" t="s">
        <v>2621</v>
      </c>
    </row>
    <row r="156" spans="1:15" ht="14" customHeight="1" x14ac:dyDescent="0.2">
      <c r="A156" s="2" t="s">
        <v>2688</v>
      </c>
      <c r="B156" s="2" t="s">
        <v>2689</v>
      </c>
      <c r="C156" s="2" t="s">
        <v>9</v>
      </c>
      <c r="D156" s="2" t="s">
        <v>2690</v>
      </c>
      <c r="E156" s="2" t="b">
        <v>0</v>
      </c>
      <c r="G156" s="2" t="s">
        <v>3133</v>
      </c>
      <c r="H156" s="3">
        <f>2*LN(2)/(VLOOKUP(RIGHT(A156,LEN(A156)-19),'Table S1c. Species'!A:O,13,FALSE)*60)*VLOOKUP(RIGHT(A156,LEN(A156)-19),'Table S1c. Species'!A:O,11,FALSE)/'Table S1c. Species'!K$277</f>
        <v>5.8671986071782273E-4</v>
      </c>
      <c r="I156" s="45" t="s">
        <v>938</v>
      </c>
      <c r="J156" s="35">
        <f>VLOOKUP(I156,'Table S1c. Species'!A:O,15,FALSE)</f>
        <v>7.5394642558067134E-8</v>
      </c>
      <c r="O156" s="2" t="s">
        <v>2621</v>
      </c>
    </row>
    <row r="157" spans="1:15" ht="14" customHeight="1" x14ac:dyDescent="0.2">
      <c r="A157" s="2" t="s">
        <v>2937</v>
      </c>
      <c r="B157" s="2" t="s">
        <v>2938</v>
      </c>
      <c r="C157" s="2" t="s">
        <v>9</v>
      </c>
      <c r="D157" s="2" t="s">
        <v>2939</v>
      </c>
      <c r="E157" s="2" t="b">
        <v>0</v>
      </c>
      <c r="G157" s="2" t="s">
        <v>3134</v>
      </c>
      <c r="H157" s="3">
        <f>2*LN(2)/(VLOOKUP(RIGHT(A157,LEN(A157)-19),'Table S1c. Species'!A:O,13,FALSE)*60)*VLOOKUP(RIGHT(A157,LEN(A157)-19),'Table S1c. Species'!A:O,11,FALSE)/'Table S1c. Species'!K$277</f>
        <v>7.1420207850485572E-3</v>
      </c>
      <c r="I157" s="45" t="s">
        <v>1338</v>
      </c>
      <c r="J157" s="35">
        <f>VLOOKUP(I157,'Table S1c. Species'!A:O,15,FALSE)</f>
        <v>5.0263095038711417E-7</v>
      </c>
      <c r="O157" s="2" t="s">
        <v>2621</v>
      </c>
    </row>
    <row r="158" spans="1:15" ht="14" customHeight="1" x14ac:dyDescent="0.2">
      <c r="A158" s="2" t="s">
        <v>2691</v>
      </c>
      <c r="B158" s="2" t="s">
        <v>2692</v>
      </c>
      <c r="C158" s="2" t="s">
        <v>9</v>
      </c>
      <c r="D158" s="2" t="s">
        <v>2693</v>
      </c>
      <c r="E158" s="2" t="b">
        <v>0</v>
      </c>
      <c r="G158" s="2" t="s">
        <v>3135</v>
      </c>
      <c r="H158" s="3">
        <f>2*LN(2)/(VLOOKUP(RIGHT(A158,LEN(A158)-19),'Table S1c. Species'!A:O,13,FALSE)*60)*VLOOKUP(RIGHT(A158,LEN(A158)-19),'Table S1c. Species'!A:O,11,FALSE)/'Table S1c. Species'!K$277</f>
        <v>1.0713031177572835E-3</v>
      </c>
      <c r="I158" s="45" t="s">
        <v>943</v>
      </c>
      <c r="J158" s="35">
        <f>VLOOKUP(I158,'Table S1c. Species'!A:O,15,FALSE)</f>
        <v>7.5394642558067134E-8</v>
      </c>
      <c r="O158" s="2" t="s">
        <v>2621</v>
      </c>
    </row>
    <row r="159" spans="1:15" ht="14" customHeight="1" x14ac:dyDescent="0.2">
      <c r="A159" s="2" t="s">
        <v>2940</v>
      </c>
      <c r="B159" s="2" t="s">
        <v>2941</v>
      </c>
      <c r="C159" s="2" t="s">
        <v>9</v>
      </c>
      <c r="D159" s="2" t="s">
        <v>2942</v>
      </c>
      <c r="E159" s="2" t="b">
        <v>0</v>
      </c>
      <c r="G159" s="2" t="s">
        <v>3136</v>
      </c>
      <c r="H159" s="3">
        <f>2*LN(2)/(VLOOKUP(RIGHT(A159,LEN(A159)-19),'Table S1c. Species'!A:O,13,FALSE)*60)*VLOOKUP(RIGHT(A159,LEN(A159)-19),'Table S1c. Species'!A:O,11,FALSE)/'Table S1c. Species'!K$277</f>
        <v>9.5439588537757927E-2</v>
      </c>
      <c r="I159" s="45" t="s">
        <v>1342</v>
      </c>
      <c r="J159" s="35">
        <f>VLOOKUP(I159,'Table S1c. Species'!A:O,15,FALSE)</f>
        <v>7.9591610993799531E-6</v>
      </c>
      <c r="O159" s="2" t="s">
        <v>2621</v>
      </c>
    </row>
    <row r="160" spans="1:15" ht="14" customHeight="1" x14ac:dyDescent="0.2">
      <c r="A160" s="2" t="s">
        <v>2694</v>
      </c>
      <c r="B160" s="2" t="s">
        <v>2695</v>
      </c>
      <c r="C160" s="2" t="s">
        <v>9</v>
      </c>
      <c r="D160" s="2" t="s">
        <v>2696</v>
      </c>
      <c r="E160" s="2" t="b">
        <v>0</v>
      </c>
      <c r="G160" s="2" t="s">
        <v>3137</v>
      </c>
      <c r="H160" s="3">
        <f>2*LN(2)/(VLOOKUP(RIGHT(A160,LEN(A160)-19),'Table S1c. Species'!A:O,13,FALSE)*60)*VLOOKUP(RIGHT(A160,LEN(A160)-19),'Table S1c. Species'!A:O,11,FALSE)/'Table S1c. Species'!K$277</f>
        <v>3.0135645259790947E-4</v>
      </c>
      <c r="I160" s="45" t="s">
        <v>948</v>
      </c>
      <c r="J160" s="35">
        <f>VLOOKUP(I160,'Table S1c. Species'!A:O,15,FALSE)</f>
        <v>2.5131547519355715E-8</v>
      </c>
      <c r="O160" s="2" t="s">
        <v>2621</v>
      </c>
    </row>
    <row r="161" spans="1:15" ht="14" customHeight="1" x14ac:dyDescent="0.2">
      <c r="A161" s="2" t="s">
        <v>2943</v>
      </c>
      <c r="B161" s="2" t="s">
        <v>2944</v>
      </c>
      <c r="C161" s="2" t="s">
        <v>9</v>
      </c>
      <c r="D161" s="2" t="s">
        <v>2945</v>
      </c>
      <c r="E161" s="2" t="b">
        <v>0</v>
      </c>
      <c r="G161" s="2" t="s">
        <v>3138</v>
      </c>
      <c r="H161" s="3">
        <f>2*LN(2)/(VLOOKUP(RIGHT(A161,LEN(A161)-19),'Table S1c. Species'!A:O,13,FALSE)*60)*VLOOKUP(RIGHT(A161,LEN(A161)-19),'Table S1c. Species'!A:O,11,FALSE)/'Table S1c. Species'!K$277</f>
        <v>4.6544085718320354E-2</v>
      </c>
      <c r="I161" s="45" t="s">
        <v>1346</v>
      </c>
      <c r="J161" s="35">
        <f>VLOOKUP(I161,'Table S1c. Species'!A:O,15,FALSE)</f>
        <v>2.666143047459649E-6</v>
      </c>
      <c r="O161" s="2" t="s">
        <v>2621</v>
      </c>
    </row>
    <row r="162" spans="1:15" ht="14" customHeight="1" x14ac:dyDescent="0.2">
      <c r="A162" s="2" t="s">
        <v>2697</v>
      </c>
      <c r="B162" s="2" t="s">
        <v>2698</v>
      </c>
      <c r="C162" s="2" t="s">
        <v>9</v>
      </c>
      <c r="D162" s="2" t="s">
        <v>2699</v>
      </c>
      <c r="E162" s="2" t="b">
        <v>0</v>
      </c>
      <c r="G162" s="2" t="s">
        <v>3139</v>
      </c>
      <c r="H162" s="3">
        <f>2*LN(2)/(VLOOKUP(RIGHT(A162,LEN(A162)-19),'Table S1c. Species'!A:O,13,FALSE)*60)*VLOOKUP(RIGHT(A162,LEN(A162)-19),'Table S1c. Species'!A:O,11,FALSE)/'Table S1c. Species'!K$277</f>
        <v>8.7746597324511093E-4</v>
      </c>
      <c r="I162" s="45" t="s">
        <v>953</v>
      </c>
      <c r="J162" s="35">
        <f>VLOOKUP(I162,'Table S1c. Species'!A:O,15,FALSE)</f>
        <v>5.0263095038711429E-8</v>
      </c>
      <c r="O162" s="2" t="s">
        <v>2621</v>
      </c>
    </row>
    <row r="163" spans="1:15" ht="14" customHeight="1" x14ac:dyDescent="0.2">
      <c r="A163" s="2" t="s">
        <v>2946</v>
      </c>
      <c r="B163" s="2" t="s">
        <v>2947</v>
      </c>
      <c r="C163" s="2" t="s">
        <v>9</v>
      </c>
      <c r="D163" s="2" t="s">
        <v>2948</v>
      </c>
      <c r="E163" s="2" t="b">
        <v>0</v>
      </c>
      <c r="G163" s="2" t="s">
        <v>3140</v>
      </c>
      <c r="H163" s="3">
        <f>2*LN(2)/(VLOOKUP(RIGHT(A163,LEN(A163)-19),'Table S1c. Species'!A:O,13,FALSE)*60)*VLOOKUP(RIGHT(A163,LEN(A163)-19),'Table S1c. Species'!A:O,11,FALSE)/'Table S1c. Species'!K$277</f>
        <v>6.0271290519581895E-3</v>
      </c>
      <c r="I163" s="45" t="s">
        <v>1350</v>
      </c>
      <c r="J163" s="35">
        <f>VLOOKUP(I163,'Table S1c. Species'!A:O,15,FALSE)</f>
        <v>5.0263095038711417E-7</v>
      </c>
      <c r="O163" s="2" t="s">
        <v>2621</v>
      </c>
    </row>
    <row r="164" spans="1:15" ht="14" customHeight="1" x14ac:dyDescent="0.2">
      <c r="A164" s="2" t="s">
        <v>2700</v>
      </c>
      <c r="B164" s="2" t="s">
        <v>2701</v>
      </c>
      <c r="C164" s="2" t="s">
        <v>9</v>
      </c>
      <c r="D164" s="2" t="s">
        <v>2702</v>
      </c>
      <c r="E164" s="2" t="b">
        <v>0</v>
      </c>
      <c r="G164" s="2" t="s">
        <v>3141</v>
      </c>
      <c r="H164" s="3">
        <f>2*LN(2)/(VLOOKUP(RIGHT(A164,LEN(A164)-19),'Table S1c. Species'!A:O,13,FALSE)*60)*VLOOKUP(RIGHT(A164,LEN(A164)-19),'Table S1c. Species'!A:O,11,FALSE)/'Table S1c. Species'!K$277</f>
        <v>9.0406935779372842E-4</v>
      </c>
      <c r="I164" s="45" t="s">
        <v>958</v>
      </c>
      <c r="J164" s="35">
        <f>VLOOKUP(I164,'Table S1c. Species'!A:O,15,FALSE)</f>
        <v>7.5394642558067134E-8</v>
      </c>
      <c r="O164" s="2" t="s">
        <v>2621</v>
      </c>
    </row>
    <row r="165" spans="1:15" ht="14" customHeight="1" x14ac:dyDescent="0.2">
      <c r="A165" s="2" t="s">
        <v>2949</v>
      </c>
      <c r="B165" s="2" t="s">
        <v>2950</v>
      </c>
      <c r="C165" s="2" t="s">
        <v>9</v>
      </c>
      <c r="D165" s="2" t="s">
        <v>2951</v>
      </c>
      <c r="E165" s="2" t="b">
        <v>0</v>
      </c>
      <c r="G165" s="2" t="s">
        <v>3142</v>
      </c>
      <c r="H165" s="3">
        <f>2*LN(2)/(VLOOKUP(RIGHT(A165,LEN(A165)-19),'Table S1c. Species'!A:O,13,FALSE)*60)*VLOOKUP(RIGHT(A165,LEN(A165)-19),'Table S1c. Species'!A:O,11,FALSE)/'Table S1c. Species'!K$277</f>
        <v>2.2215266778372614E-2</v>
      </c>
      <c r="I165" s="45" t="s">
        <v>1354</v>
      </c>
      <c r="J165" s="35">
        <f>VLOOKUP(I165,'Table S1c. Species'!A:O,15,FALSE)</f>
        <v>3.4279430816401195E-6</v>
      </c>
      <c r="O165" s="2" t="s">
        <v>2621</v>
      </c>
    </row>
    <row r="166" spans="1:15" ht="14" customHeight="1" x14ac:dyDescent="0.2">
      <c r="A166" s="2" t="s">
        <v>2787</v>
      </c>
      <c r="B166" s="2" t="s">
        <v>2788</v>
      </c>
      <c r="C166" s="2" t="s">
        <v>9</v>
      </c>
      <c r="D166" s="2" t="s">
        <v>2789</v>
      </c>
      <c r="E166" s="2" t="b">
        <v>0</v>
      </c>
      <c r="G166" s="2" t="s">
        <v>3143</v>
      </c>
      <c r="H166" s="3">
        <f>2*LN(2)/(VLOOKUP(RIGHT(A166,LEN(A166)-19),'Table S1c. Species'!A:O,13,FALSE)*60)*VLOOKUP(RIGHT(A166,LEN(A166)-19),'Table S1c. Species'!A:O,11,FALSE)/'Table S1c. Species'!K$277</f>
        <v>5.2737379204634161E-3</v>
      </c>
      <c r="I166" s="45" t="s">
        <v>1103</v>
      </c>
      <c r="J166" s="35">
        <f>VLOOKUP(I166,'Table S1c. Species'!A:O,15,FALSE)</f>
        <v>4.3980208158872499E-7</v>
      </c>
      <c r="O166" s="2" t="s">
        <v>2621</v>
      </c>
    </row>
    <row r="167" spans="1:15" ht="14" customHeight="1" x14ac:dyDescent="0.2">
      <c r="A167" s="2" t="s">
        <v>2790</v>
      </c>
      <c r="B167" s="2" t="s">
        <v>2791</v>
      </c>
      <c r="C167" s="2" t="s">
        <v>9</v>
      </c>
      <c r="D167" s="2" t="s">
        <v>2792</v>
      </c>
      <c r="E167" s="2" t="b">
        <v>0</v>
      </c>
      <c r="G167" s="2" t="s">
        <v>3144</v>
      </c>
      <c r="H167" s="3">
        <f>2*LN(2)/(VLOOKUP(RIGHT(A167,LEN(A167)-19),'Table S1c. Species'!A:O,13,FALSE)*60)*VLOOKUP(RIGHT(A167,LEN(A167)-19),'Table S1c. Species'!A:O,11,FALSE)/'Table S1c. Species'!K$277</f>
        <v>5.100098990054128E-3</v>
      </c>
      <c r="I167" s="45" t="s">
        <v>1108</v>
      </c>
      <c r="J167" s="35">
        <f>VLOOKUP(I167,'Table S1c. Species'!A:O,15,FALSE)</f>
        <v>4.3980208158872499E-7</v>
      </c>
      <c r="O167" s="2" t="s">
        <v>2621</v>
      </c>
    </row>
    <row r="168" spans="1:15" ht="14" customHeight="1" x14ac:dyDescent="0.2">
      <c r="A168" s="2" t="s">
        <v>2793</v>
      </c>
      <c r="B168" s="2" t="s">
        <v>2794</v>
      </c>
      <c r="C168" s="2" t="s">
        <v>9</v>
      </c>
      <c r="D168" s="2" t="s">
        <v>2795</v>
      </c>
      <c r="E168" s="2" t="b">
        <v>0</v>
      </c>
      <c r="G168" s="2" t="s">
        <v>3145</v>
      </c>
      <c r="H168" s="3">
        <f>2*LN(2)/(VLOOKUP(RIGHT(A168,LEN(A168)-19),'Table S1c. Species'!A:O,13,FALSE)*60)*VLOOKUP(RIGHT(A168,LEN(A168)-19),'Table S1c. Species'!A:O,11,FALSE)/'Table S1c. Species'!K$277</f>
        <v>5.2737379204634161E-3</v>
      </c>
      <c r="I168" s="45" t="s">
        <v>1113</v>
      </c>
      <c r="J168" s="35">
        <f>VLOOKUP(I168,'Table S1c. Species'!A:O,15,FALSE)</f>
        <v>4.3980208158872499E-7</v>
      </c>
      <c r="O168" s="2" t="s">
        <v>2621</v>
      </c>
    </row>
    <row r="169" spans="1:15" ht="14" customHeight="1" x14ac:dyDescent="0.2">
      <c r="A169" s="2" t="s">
        <v>2796</v>
      </c>
      <c r="B169" s="2" t="s">
        <v>2797</v>
      </c>
      <c r="C169" s="2" t="s">
        <v>9</v>
      </c>
      <c r="D169" s="2" t="s">
        <v>2798</v>
      </c>
      <c r="E169" s="2" t="b">
        <v>0</v>
      </c>
      <c r="G169" s="2" t="s">
        <v>3146</v>
      </c>
      <c r="H169" s="3">
        <f>2*LN(2)/(VLOOKUP(RIGHT(A169,LEN(A169)-19),'Table S1c. Species'!A:O,13,FALSE)*60)*VLOOKUP(RIGHT(A169,LEN(A169)-19),'Table S1c. Species'!A:O,11,FALSE)/'Table S1c. Species'!K$277</f>
        <v>6.2335677930631843E-3</v>
      </c>
      <c r="I169" s="45" t="s">
        <v>1118</v>
      </c>
      <c r="J169" s="35">
        <f>VLOOKUP(I169,'Table S1c. Species'!A:O,15,FALSE)</f>
        <v>4.3980208158872499E-7</v>
      </c>
      <c r="O169" s="2" t="s">
        <v>2621</v>
      </c>
    </row>
    <row r="170" spans="1:15" ht="14" customHeight="1" x14ac:dyDescent="0.2">
      <c r="A170" s="2" t="s">
        <v>2799</v>
      </c>
      <c r="B170" s="2" t="s">
        <v>2800</v>
      </c>
      <c r="C170" s="2" t="s">
        <v>9</v>
      </c>
      <c r="D170" s="2" t="s">
        <v>2801</v>
      </c>
      <c r="E170" s="2" t="b">
        <v>0</v>
      </c>
      <c r="G170" s="2" t="s">
        <v>3147</v>
      </c>
      <c r="H170" s="3">
        <f>2*LN(2)/(VLOOKUP(RIGHT(A170,LEN(A170)-19),'Table S1c. Species'!A:O,13,FALSE)*60)*VLOOKUP(RIGHT(A170,LEN(A170)-19),'Table S1c. Species'!A:O,11,FALSE)/'Table S1c. Species'!K$277</f>
        <v>5.2737379204634161E-3</v>
      </c>
      <c r="I170" s="45" t="s">
        <v>1123</v>
      </c>
      <c r="J170" s="35">
        <f>VLOOKUP(I170,'Table S1c. Species'!A:O,15,FALSE)</f>
        <v>4.3980208158872499E-7</v>
      </c>
      <c r="O170" s="2" t="s">
        <v>2621</v>
      </c>
    </row>
    <row r="171" spans="1:15" ht="14" customHeight="1" x14ac:dyDescent="0.2">
      <c r="A171" s="2" t="s">
        <v>2802</v>
      </c>
      <c r="B171" s="2" t="s">
        <v>2803</v>
      </c>
      <c r="C171" s="2" t="s">
        <v>9</v>
      </c>
      <c r="D171" s="2" t="s">
        <v>2804</v>
      </c>
      <c r="E171" s="2" t="b">
        <v>0</v>
      </c>
      <c r="G171" s="2" t="s">
        <v>3148</v>
      </c>
      <c r="H171" s="3">
        <f>2*LN(2)/(VLOOKUP(RIGHT(A171,LEN(A171)-19),'Table S1c. Species'!A:O,13,FALSE)*60)*VLOOKUP(RIGHT(A171,LEN(A171)-19),'Table S1c. Species'!A:O,11,FALSE)/'Table S1c. Species'!K$277</f>
        <v>4.3089036906405875E-3</v>
      </c>
      <c r="I171" s="45" t="s">
        <v>1128</v>
      </c>
      <c r="J171" s="35">
        <f>VLOOKUP(I171,'Table S1c. Species'!A:O,15,FALSE)</f>
        <v>4.3980208158872499E-7</v>
      </c>
      <c r="O171" s="2" t="s">
        <v>2621</v>
      </c>
    </row>
    <row r="172" spans="1:15" ht="14" customHeight="1" x14ac:dyDescent="0.2">
      <c r="A172" s="2" t="s">
        <v>2805</v>
      </c>
      <c r="B172" s="2" t="s">
        <v>2806</v>
      </c>
      <c r="C172" s="2" t="s">
        <v>9</v>
      </c>
      <c r="D172" s="2" t="s">
        <v>2807</v>
      </c>
      <c r="E172" s="2" t="b">
        <v>0</v>
      </c>
      <c r="G172" s="2" t="s">
        <v>3149</v>
      </c>
      <c r="H172" s="3">
        <f>2*LN(2)/(VLOOKUP(RIGHT(A172,LEN(A172)-19),'Table S1c. Species'!A:O,13,FALSE)*60)*VLOOKUP(RIGHT(A172,LEN(A172)-19),'Table S1c. Species'!A:O,11,FALSE)/'Table S1c. Species'!K$277</f>
        <v>5.2737379204634161E-3</v>
      </c>
      <c r="I172" s="45" t="s">
        <v>1133</v>
      </c>
      <c r="J172" s="35">
        <f>VLOOKUP(I172,'Table S1c. Species'!A:O,15,FALSE)</f>
        <v>4.3980208158872499E-7</v>
      </c>
      <c r="O172" s="2" t="s">
        <v>2621</v>
      </c>
    </row>
    <row r="173" spans="1:15" ht="14" customHeight="1" x14ac:dyDescent="0.2">
      <c r="A173" s="2" t="s">
        <v>2808</v>
      </c>
      <c r="B173" s="2" t="s">
        <v>2809</v>
      </c>
      <c r="C173" s="2" t="s">
        <v>9</v>
      </c>
      <c r="D173" s="2" t="s">
        <v>2810</v>
      </c>
      <c r="E173" s="2" t="b">
        <v>0</v>
      </c>
      <c r="G173" s="2" t="s">
        <v>3150</v>
      </c>
      <c r="H173" s="3">
        <f>2*LN(2)/(VLOOKUP(RIGHT(A173,LEN(A173)-19),'Table S1c. Species'!A:O,13,FALSE)*60)*VLOOKUP(RIGHT(A173,LEN(A173)-19),'Table S1c. Species'!A:O,11,FALSE)/'Table S1c. Species'!K$277</f>
        <v>4.471635275110645E-3</v>
      </c>
      <c r="I173" s="45" t="s">
        <v>1138</v>
      </c>
      <c r="J173" s="35">
        <f>VLOOKUP(I173,'Table S1c. Species'!A:O,15,FALSE)</f>
        <v>4.3980208158872499E-7</v>
      </c>
      <c r="O173" s="2" t="s">
        <v>2621</v>
      </c>
    </row>
    <row r="174" spans="1:15" ht="14" customHeight="1" x14ac:dyDescent="0.2">
      <c r="A174" s="2" t="s">
        <v>2811</v>
      </c>
      <c r="B174" s="2" t="s">
        <v>2812</v>
      </c>
      <c r="C174" s="2" t="s">
        <v>9</v>
      </c>
      <c r="D174" s="2" t="s">
        <v>2813</v>
      </c>
      <c r="E174" s="2" t="b">
        <v>0</v>
      </c>
      <c r="G174" s="2" t="s">
        <v>3151</v>
      </c>
      <c r="H174" s="3">
        <f>2*LN(2)/(VLOOKUP(RIGHT(A174,LEN(A174)-19),'Table S1c. Species'!A:O,13,FALSE)*60)*VLOOKUP(RIGHT(A174,LEN(A174)-19),'Table S1c. Species'!A:O,11,FALSE)/'Table S1c. Species'!K$277</f>
        <v>4.7315982820440071E-3</v>
      </c>
      <c r="I174" s="45" t="s">
        <v>1143</v>
      </c>
      <c r="J174" s="35">
        <f>VLOOKUP(I174,'Table S1c. Species'!A:O,15,FALSE)</f>
        <v>4.3980208158872499E-7</v>
      </c>
      <c r="O174" s="2" t="s">
        <v>2621</v>
      </c>
    </row>
    <row r="175" spans="1:15" ht="14" customHeight="1" x14ac:dyDescent="0.2">
      <c r="A175" s="2" t="s">
        <v>2763</v>
      </c>
      <c r="B175" s="2" t="s">
        <v>2764</v>
      </c>
      <c r="C175" s="2" t="s">
        <v>9</v>
      </c>
      <c r="D175" s="2" t="s">
        <v>2765</v>
      </c>
      <c r="E175" s="2" t="b">
        <v>0</v>
      </c>
      <c r="G175" s="2" t="s">
        <v>3152</v>
      </c>
      <c r="H175" s="3">
        <f>2*LN(2)/(VLOOKUP(RIGHT(A175,LEN(A175)-19),'Table S1c. Species'!A:O,13,FALSE)*60)*VLOOKUP(RIGHT(A175,LEN(A175)-19),'Table S1c. Species'!A:O,11,FALSE)/'Table S1c. Species'!K$277</f>
        <v>2.5587308457498759E-3</v>
      </c>
      <c r="I175" s="45" t="s">
        <v>1063</v>
      </c>
      <c r="J175" s="35">
        <f>VLOOKUP(I175,'Table S1c. Species'!A:O,15,FALSE)</f>
        <v>4.3980208158872499E-7</v>
      </c>
      <c r="O175" s="2" t="s">
        <v>2621</v>
      </c>
    </row>
    <row r="176" spans="1:15" ht="14" customHeight="1" x14ac:dyDescent="0.2">
      <c r="A176" s="2" t="s">
        <v>2814</v>
      </c>
      <c r="B176" s="2" t="s">
        <v>2815</v>
      </c>
      <c r="C176" s="2" t="s">
        <v>9</v>
      </c>
      <c r="D176" s="2" t="s">
        <v>2816</v>
      </c>
      <c r="E176" s="2" t="b">
        <v>0</v>
      </c>
      <c r="G176" s="2" t="s">
        <v>3153</v>
      </c>
      <c r="H176" s="3">
        <f>2*LN(2)/(VLOOKUP(RIGHT(A176,LEN(A176)-19),'Table S1c. Species'!A:O,13,FALSE)*60)*VLOOKUP(RIGHT(A176,LEN(A176)-19),'Table S1c. Species'!A:O,11,FALSE)/'Table S1c. Species'!K$277</f>
        <v>5.2737379204634161E-3</v>
      </c>
      <c r="I176" s="45" t="s">
        <v>1148</v>
      </c>
      <c r="J176" s="35">
        <f>VLOOKUP(I176,'Table S1c. Species'!A:O,15,FALSE)</f>
        <v>4.3980208158872499E-7</v>
      </c>
      <c r="O176" s="2" t="s">
        <v>2621</v>
      </c>
    </row>
    <row r="177" spans="1:15" ht="14" customHeight="1" x14ac:dyDescent="0.2">
      <c r="A177" s="2" t="s">
        <v>2817</v>
      </c>
      <c r="B177" s="2" t="s">
        <v>2818</v>
      </c>
      <c r="C177" s="2" t="s">
        <v>9</v>
      </c>
      <c r="D177" s="2" t="s">
        <v>2819</v>
      </c>
      <c r="E177" s="2" t="b">
        <v>0</v>
      </c>
      <c r="G177" s="2" t="s">
        <v>3154</v>
      </c>
      <c r="H177" s="3">
        <f>2*LN(2)/(VLOOKUP(RIGHT(A177,LEN(A177)-19),'Table S1c. Species'!A:O,13,FALSE)*60)*VLOOKUP(RIGHT(A177,LEN(A177)-19),'Table S1c. Species'!A:O,11,FALSE)/'Table S1c. Species'!K$277</f>
        <v>4.4141158620860073E-3</v>
      </c>
      <c r="I177" s="45" t="s">
        <v>1153</v>
      </c>
      <c r="J177" s="35">
        <f>VLOOKUP(I177,'Table S1c. Species'!A:O,15,FALSE)</f>
        <v>4.3980208158872499E-7</v>
      </c>
      <c r="O177" s="2" t="s">
        <v>2621</v>
      </c>
    </row>
    <row r="178" spans="1:15" ht="14" customHeight="1" x14ac:dyDescent="0.2">
      <c r="A178" s="2" t="s">
        <v>2820</v>
      </c>
      <c r="B178" s="2" t="s">
        <v>2821</v>
      </c>
      <c r="C178" s="2" t="s">
        <v>9</v>
      </c>
      <c r="D178" s="2" t="s">
        <v>2822</v>
      </c>
      <c r="E178" s="2" t="b">
        <v>0</v>
      </c>
      <c r="G178" s="2" t="s">
        <v>3155</v>
      </c>
      <c r="H178" s="3">
        <f>2*LN(2)/(VLOOKUP(RIGHT(A178,LEN(A178)-19),'Table S1c. Species'!A:O,13,FALSE)*60)*VLOOKUP(RIGHT(A178,LEN(A178)-19),'Table S1c. Species'!A:O,11,FALSE)/'Table S1c. Species'!K$277</f>
        <v>1.015241917246913E-3</v>
      </c>
      <c r="I178" s="45" t="s">
        <v>1158</v>
      </c>
      <c r="J178" s="35">
        <f>VLOOKUP(I178,'Table S1c. Species'!A:O,15,FALSE)</f>
        <v>4.3980208158872499E-7</v>
      </c>
      <c r="O178" s="2" t="s">
        <v>2621</v>
      </c>
    </row>
    <row r="179" spans="1:15" ht="14" customHeight="1" x14ac:dyDescent="0.2">
      <c r="A179" s="2" t="s">
        <v>2823</v>
      </c>
      <c r="B179" s="2" t="s">
        <v>2824</v>
      </c>
      <c r="C179" s="2" t="s">
        <v>9</v>
      </c>
      <c r="D179" s="2" t="s">
        <v>2825</v>
      </c>
      <c r="E179" s="2" t="b">
        <v>0</v>
      </c>
      <c r="G179" s="2" t="s">
        <v>3156</v>
      </c>
      <c r="H179" s="3">
        <f>2*LN(2)/(VLOOKUP(RIGHT(A179,LEN(A179)-19),'Table S1c. Species'!A:O,13,FALSE)*60)*VLOOKUP(RIGHT(A179,LEN(A179)-19),'Table S1c. Species'!A:O,11,FALSE)/'Table S1c. Species'!K$277</f>
        <v>5.2737379204634161E-3</v>
      </c>
      <c r="I179" s="45" t="s">
        <v>1163</v>
      </c>
      <c r="J179" s="35">
        <f>VLOOKUP(I179,'Table S1c. Species'!A:O,15,FALSE)</f>
        <v>4.3980208158872499E-7</v>
      </c>
      <c r="O179" s="2" t="s">
        <v>2621</v>
      </c>
    </row>
    <row r="180" spans="1:15" ht="14" customHeight="1" x14ac:dyDescent="0.2">
      <c r="A180" s="2" t="s">
        <v>2826</v>
      </c>
      <c r="B180" s="2" t="s">
        <v>2827</v>
      </c>
      <c r="C180" s="2" t="s">
        <v>9</v>
      </c>
      <c r="D180" s="2" t="s">
        <v>2828</v>
      </c>
      <c r="E180" s="2" t="b">
        <v>0</v>
      </c>
      <c r="G180" s="2" t="s">
        <v>3157</v>
      </c>
      <c r="H180" s="3">
        <f>2*LN(2)/(VLOOKUP(RIGHT(A180,LEN(A180)-19),'Table S1c. Species'!A:O,13,FALSE)*60)*VLOOKUP(RIGHT(A180,LEN(A180)-19),'Table S1c. Species'!A:O,11,FALSE)/'Table S1c. Species'!K$277</f>
        <v>9.2905599867926549E-3</v>
      </c>
      <c r="I180" s="45" t="s">
        <v>1168</v>
      </c>
      <c r="J180" s="35">
        <f>VLOOKUP(I180,'Table S1c. Species'!A:O,15,FALSE)</f>
        <v>4.3980208158872499E-7</v>
      </c>
      <c r="O180" s="2" t="s">
        <v>2621</v>
      </c>
    </row>
    <row r="181" spans="1:15" ht="14" customHeight="1" x14ac:dyDescent="0.2">
      <c r="A181" s="2" t="s">
        <v>2829</v>
      </c>
      <c r="B181" s="2" t="s">
        <v>2830</v>
      </c>
      <c r="C181" s="2" t="s">
        <v>9</v>
      </c>
      <c r="D181" s="2" t="s">
        <v>2831</v>
      </c>
      <c r="E181" s="2" t="b">
        <v>0</v>
      </c>
      <c r="G181" s="2" t="s">
        <v>3158</v>
      </c>
      <c r="H181" s="3">
        <f>2*LN(2)/(VLOOKUP(RIGHT(A181,LEN(A181)-19),'Table S1c. Species'!A:O,13,FALSE)*60)*VLOOKUP(RIGHT(A181,LEN(A181)-19),'Table S1c. Species'!A:O,11,FALSE)/'Table S1c. Species'!K$277</f>
        <v>5.2737379204634161E-3</v>
      </c>
      <c r="I181" s="45" t="s">
        <v>1173</v>
      </c>
      <c r="J181" s="35">
        <f>VLOOKUP(I181,'Table S1c. Species'!A:O,15,FALSE)</f>
        <v>4.3980208158872499E-7</v>
      </c>
      <c r="O181" s="2" t="s">
        <v>2621</v>
      </c>
    </row>
    <row r="182" spans="1:15" ht="14" customHeight="1" x14ac:dyDescent="0.2">
      <c r="A182" s="2" t="s">
        <v>2832</v>
      </c>
      <c r="B182" s="2" t="s">
        <v>2833</v>
      </c>
      <c r="C182" s="2" t="s">
        <v>9</v>
      </c>
      <c r="D182" s="2" t="s">
        <v>2834</v>
      </c>
      <c r="E182" s="2" t="b">
        <v>0</v>
      </c>
      <c r="G182" s="2" t="s">
        <v>3159</v>
      </c>
      <c r="H182" s="3">
        <f>2*LN(2)/(VLOOKUP(RIGHT(A182,LEN(A182)-19),'Table S1c. Species'!A:O,13,FALSE)*60)*VLOOKUP(RIGHT(A182,LEN(A182)-19),'Table S1c. Species'!A:O,11,FALSE)/'Table S1c. Species'!K$277</f>
        <v>5.2737379204634161E-3</v>
      </c>
      <c r="I182" s="45" t="s">
        <v>1178</v>
      </c>
      <c r="J182" s="35">
        <f>VLOOKUP(I182,'Table S1c. Species'!A:O,15,FALSE)</f>
        <v>4.3980208158872499E-7</v>
      </c>
      <c r="O182" s="2" t="s">
        <v>2621</v>
      </c>
    </row>
    <row r="183" spans="1:15" ht="14" customHeight="1" x14ac:dyDescent="0.2">
      <c r="A183" s="2" t="s">
        <v>2835</v>
      </c>
      <c r="B183" s="2" t="s">
        <v>2836</v>
      </c>
      <c r="C183" s="2" t="s">
        <v>9</v>
      </c>
      <c r="D183" s="2" t="s">
        <v>2837</v>
      </c>
      <c r="E183" s="2" t="b">
        <v>0</v>
      </c>
      <c r="G183" s="2" t="s">
        <v>3160</v>
      </c>
      <c r="H183" s="3">
        <f>2*LN(2)/(VLOOKUP(RIGHT(A183,LEN(A183)-19),'Table S1c. Species'!A:O,13,FALSE)*60)*VLOOKUP(RIGHT(A183,LEN(A183)-19),'Table S1c. Species'!A:O,11,FALSE)/'Table S1c. Species'!K$277</f>
        <v>5.2737379204634161E-3</v>
      </c>
      <c r="I183" s="45" t="s">
        <v>1183</v>
      </c>
      <c r="J183" s="35">
        <f>VLOOKUP(I183,'Table S1c. Species'!A:O,15,FALSE)</f>
        <v>4.3980208158872499E-7</v>
      </c>
      <c r="O183" s="2" t="s">
        <v>2621</v>
      </c>
    </row>
    <row r="184" spans="1:15" ht="14" customHeight="1" x14ac:dyDescent="0.2">
      <c r="A184" s="2" t="s">
        <v>2766</v>
      </c>
      <c r="B184" s="2" t="s">
        <v>2767</v>
      </c>
      <c r="C184" s="2" t="s">
        <v>9</v>
      </c>
      <c r="D184" s="2" t="s">
        <v>2768</v>
      </c>
      <c r="E184" s="2" t="b">
        <v>0</v>
      </c>
      <c r="G184" s="2" t="s">
        <v>3161</v>
      </c>
      <c r="H184" s="3">
        <f>2*LN(2)/(VLOOKUP(RIGHT(A184,LEN(A184)-19),'Table S1c. Species'!A:O,13,FALSE)*60)*VLOOKUP(RIGHT(A184,LEN(A184)-19),'Table S1c. Species'!A:O,11,FALSE)/'Table S1c. Species'!K$277</f>
        <v>1.1754993878834601E-3</v>
      </c>
      <c r="I184" s="45" t="s">
        <v>1068</v>
      </c>
      <c r="J184" s="35">
        <f>VLOOKUP(I184,'Table S1c. Species'!A:O,15,FALSE)</f>
        <v>4.3980208158872499E-7</v>
      </c>
      <c r="O184" s="2" t="s">
        <v>2621</v>
      </c>
    </row>
    <row r="185" spans="1:15" ht="14" customHeight="1" x14ac:dyDescent="0.2">
      <c r="A185" s="2" t="s">
        <v>2838</v>
      </c>
      <c r="B185" s="2" t="s">
        <v>2839</v>
      </c>
      <c r="C185" s="2" t="s">
        <v>9</v>
      </c>
      <c r="D185" s="2" t="s">
        <v>2840</v>
      </c>
      <c r="E185" s="2" t="b">
        <v>0</v>
      </c>
      <c r="G185" s="2" t="s">
        <v>3162</v>
      </c>
      <c r="H185" s="3">
        <f>2*LN(2)/(VLOOKUP(RIGHT(A185,LEN(A185)-19),'Table S1c. Species'!A:O,13,FALSE)*60)*VLOOKUP(RIGHT(A185,LEN(A185)-19),'Table S1c. Species'!A:O,11,FALSE)/'Table S1c. Species'!K$277</f>
        <v>5.2737379204634161E-3</v>
      </c>
      <c r="I185" s="45" t="s">
        <v>1188</v>
      </c>
      <c r="J185" s="35">
        <f>VLOOKUP(I185,'Table S1c. Species'!A:O,15,FALSE)</f>
        <v>4.3980208158872499E-7</v>
      </c>
      <c r="O185" s="2" t="s">
        <v>2621</v>
      </c>
    </row>
    <row r="186" spans="1:15" ht="14" customHeight="1" x14ac:dyDescent="0.2">
      <c r="A186" s="2" t="s">
        <v>2841</v>
      </c>
      <c r="B186" s="2" t="s">
        <v>2842</v>
      </c>
      <c r="C186" s="2" t="s">
        <v>9</v>
      </c>
      <c r="D186" s="2" t="s">
        <v>2843</v>
      </c>
      <c r="E186" s="2" t="b">
        <v>0</v>
      </c>
      <c r="G186" s="2" t="s">
        <v>3163</v>
      </c>
      <c r="H186" s="3">
        <f>2*LN(2)/(VLOOKUP(RIGHT(A186,LEN(A186)-19),'Table S1c. Species'!A:O,13,FALSE)*60)*VLOOKUP(RIGHT(A186,LEN(A186)-19),'Table S1c. Species'!A:O,11,FALSE)/'Table S1c. Species'!K$277</f>
        <v>2.407912525655025E-3</v>
      </c>
      <c r="I186" s="45" t="s">
        <v>1193</v>
      </c>
      <c r="J186" s="35">
        <f>VLOOKUP(I186,'Table S1c. Species'!A:O,15,FALSE)</f>
        <v>4.3980208158872499E-7</v>
      </c>
      <c r="O186" s="2" t="s">
        <v>2621</v>
      </c>
    </row>
    <row r="187" spans="1:15" ht="14" customHeight="1" x14ac:dyDescent="0.2">
      <c r="A187" s="2" t="s">
        <v>2844</v>
      </c>
      <c r="B187" s="2" t="s">
        <v>2845</v>
      </c>
      <c r="C187" s="2" t="s">
        <v>9</v>
      </c>
      <c r="D187" s="2" t="s">
        <v>2846</v>
      </c>
      <c r="E187" s="2" t="b">
        <v>0</v>
      </c>
      <c r="G187" s="2" t="s">
        <v>3164</v>
      </c>
      <c r="H187" s="3">
        <f>2*LN(2)/(VLOOKUP(RIGHT(A187,LEN(A187)-19),'Table S1c. Species'!A:O,13,FALSE)*60)*VLOOKUP(RIGHT(A187,LEN(A187)-19),'Table S1c. Species'!A:O,11,FALSE)/'Table S1c. Species'!K$277</f>
        <v>5.2737379204634161E-3</v>
      </c>
      <c r="I187" s="45" t="s">
        <v>1198</v>
      </c>
      <c r="J187" s="35">
        <f>VLOOKUP(I187,'Table S1c. Species'!A:O,15,FALSE)</f>
        <v>4.3980208158872499E-7</v>
      </c>
      <c r="O187" s="2" t="s">
        <v>2621</v>
      </c>
    </row>
    <row r="188" spans="1:15" ht="14" customHeight="1" x14ac:dyDescent="0.2">
      <c r="A188" s="2" t="s">
        <v>2847</v>
      </c>
      <c r="B188" s="2" t="s">
        <v>2848</v>
      </c>
      <c r="C188" s="2" t="s">
        <v>9</v>
      </c>
      <c r="D188" s="2" t="s">
        <v>2849</v>
      </c>
      <c r="E188" s="2" t="b">
        <v>0</v>
      </c>
      <c r="G188" s="2" t="s">
        <v>3165</v>
      </c>
      <c r="H188" s="3">
        <f>2*LN(2)/(VLOOKUP(RIGHT(A188,LEN(A188)-19),'Table S1c. Species'!A:O,13,FALSE)*60)*VLOOKUP(RIGHT(A188,LEN(A188)-19),'Table S1c. Species'!A:O,11,FALSE)/'Table S1c. Species'!K$277</f>
        <v>5.2737379204634161E-3</v>
      </c>
      <c r="I188" s="45" t="s">
        <v>1203</v>
      </c>
      <c r="J188" s="35">
        <f>VLOOKUP(I188,'Table S1c. Species'!A:O,15,FALSE)</f>
        <v>4.3980208158872499E-7</v>
      </c>
      <c r="O188" s="2" t="s">
        <v>2621</v>
      </c>
    </row>
    <row r="189" spans="1:15" ht="14" customHeight="1" x14ac:dyDescent="0.2">
      <c r="A189" s="2" t="s">
        <v>2850</v>
      </c>
      <c r="B189" s="2" t="s">
        <v>2851</v>
      </c>
      <c r="C189" s="2" t="s">
        <v>9</v>
      </c>
      <c r="D189" s="2" t="s">
        <v>2852</v>
      </c>
      <c r="E189" s="2" t="b">
        <v>0</v>
      </c>
      <c r="G189" s="2" t="s">
        <v>3166</v>
      </c>
      <c r="H189" s="3">
        <f>2*LN(2)/(VLOOKUP(RIGHT(A189,LEN(A189)-19),'Table S1c. Species'!A:O,13,FALSE)*60)*VLOOKUP(RIGHT(A189,LEN(A189)-19),'Table S1c. Species'!A:O,11,FALSE)/'Table S1c. Species'!K$277</f>
        <v>7.6454880006570714E-3</v>
      </c>
      <c r="I189" s="45" t="s">
        <v>1208</v>
      </c>
      <c r="J189" s="35">
        <f>VLOOKUP(I189,'Table S1c. Species'!A:O,15,FALSE)</f>
        <v>4.3980208158872499E-7</v>
      </c>
      <c r="O189" s="2" t="s">
        <v>2621</v>
      </c>
    </row>
    <row r="190" spans="1:15" ht="14" customHeight="1" x14ac:dyDescent="0.2">
      <c r="A190" s="2" t="s">
        <v>2853</v>
      </c>
      <c r="B190" s="2" t="s">
        <v>2854</v>
      </c>
      <c r="C190" s="2" t="s">
        <v>9</v>
      </c>
      <c r="D190" s="2" t="s">
        <v>2855</v>
      </c>
      <c r="E190" s="2" t="b">
        <v>0</v>
      </c>
      <c r="G190" s="2" t="s">
        <v>3167</v>
      </c>
      <c r="H190" s="3">
        <f>2*LN(2)/(VLOOKUP(RIGHT(A190,LEN(A190)-19),'Table S1c. Species'!A:O,13,FALSE)*60)*VLOOKUP(RIGHT(A190,LEN(A190)-19),'Table S1c. Species'!A:O,11,FALSE)/'Table S1c. Species'!K$277</f>
        <v>5.2737379204634161E-3</v>
      </c>
      <c r="I190" s="45" t="s">
        <v>1213</v>
      </c>
      <c r="J190" s="35">
        <f>VLOOKUP(I190,'Table S1c. Species'!A:O,15,FALSE)</f>
        <v>4.3980208158872499E-7</v>
      </c>
      <c r="O190" s="2" t="s">
        <v>2621</v>
      </c>
    </row>
    <row r="191" spans="1:15" ht="14" customHeight="1" x14ac:dyDescent="0.2">
      <c r="A191" s="2" t="s">
        <v>2856</v>
      </c>
      <c r="B191" s="2" t="s">
        <v>2857</v>
      </c>
      <c r="C191" s="2" t="s">
        <v>9</v>
      </c>
      <c r="D191" s="2" t="s">
        <v>2858</v>
      </c>
      <c r="E191" s="2" t="b">
        <v>0</v>
      </c>
      <c r="G191" s="2" t="s">
        <v>3168</v>
      </c>
      <c r="H191" s="3">
        <f>2*LN(2)/(VLOOKUP(RIGHT(A191,LEN(A191)-19),'Table S1c. Species'!A:O,13,FALSE)*60)*VLOOKUP(RIGHT(A191,LEN(A191)-19),'Table S1c. Species'!A:O,11,FALSE)/'Table S1c. Species'!K$277</f>
        <v>5.2737379204634161E-3</v>
      </c>
      <c r="I191" s="45" t="s">
        <v>1218</v>
      </c>
      <c r="J191" s="35">
        <f>VLOOKUP(I191,'Table S1c. Species'!A:O,15,FALSE)</f>
        <v>4.3980208158872499E-7</v>
      </c>
      <c r="O191" s="2" t="s">
        <v>2621</v>
      </c>
    </row>
    <row r="192" spans="1:15" ht="14" customHeight="1" x14ac:dyDescent="0.2">
      <c r="A192" s="2" t="s">
        <v>2769</v>
      </c>
      <c r="B192" s="2" t="s">
        <v>2770</v>
      </c>
      <c r="C192" s="2" t="s">
        <v>9</v>
      </c>
      <c r="D192" s="2" t="s">
        <v>2771</v>
      </c>
      <c r="E192" s="2" t="b">
        <v>0</v>
      </c>
      <c r="G192" s="2" t="s">
        <v>3169</v>
      </c>
      <c r="H192" s="3">
        <f>2*LN(2)/(VLOOKUP(RIGHT(A192,LEN(A192)-19),'Table S1c. Species'!A:O,13,FALSE)*60)*VLOOKUP(RIGHT(A192,LEN(A192)-19),'Table S1c. Species'!A:O,11,FALSE)/'Table S1c. Species'!K$277</f>
        <v>5.6551113308608604E-3</v>
      </c>
      <c r="I192" s="45" t="s">
        <v>1073</v>
      </c>
      <c r="J192" s="35">
        <f>VLOOKUP(I192,'Table S1c. Species'!A:O,15,FALSE)</f>
        <v>4.3980208158872499E-7</v>
      </c>
      <c r="O192" s="2" t="s">
        <v>2621</v>
      </c>
    </row>
    <row r="193" spans="1:15" ht="14" customHeight="1" x14ac:dyDescent="0.2">
      <c r="A193" s="2" t="s">
        <v>2772</v>
      </c>
      <c r="B193" s="2" t="s">
        <v>2773</v>
      </c>
      <c r="C193" s="2" t="s">
        <v>9</v>
      </c>
      <c r="D193" s="2" t="s">
        <v>2774</v>
      </c>
      <c r="E193" s="2" t="b">
        <v>0</v>
      </c>
      <c r="G193" s="2" t="s">
        <v>3170</v>
      </c>
      <c r="H193" s="3">
        <f>2*LN(2)/(VLOOKUP(RIGHT(A193,LEN(A193)-19),'Table S1c. Species'!A:O,13,FALSE)*60)*VLOOKUP(RIGHT(A193,LEN(A193)-19),'Table S1c. Species'!A:O,11,FALSE)/'Table S1c. Species'!K$277</f>
        <v>4.2170145998586496E-3</v>
      </c>
      <c r="I193" s="45" t="s">
        <v>1078</v>
      </c>
      <c r="J193" s="35">
        <f>VLOOKUP(I193,'Table S1c. Species'!A:O,15,FALSE)</f>
        <v>4.3980208158872499E-7</v>
      </c>
      <c r="O193" s="2" t="s">
        <v>2621</v>
      </c>
    </row>
    <row r="194" spans="1:15" ht="14" customHeight="1" x14ac:dyDescent="0.2">
      <c r="A194" s="2" t="s">
        <v>2775</v>
      </c>
      <c r="B194" s="2" t="s">
        <v>2776</v>
      </c>
      <c r="C194" s="2" t="s">
        <v>9</v>
      </c>
      <c r="D194" s="2" t="s">
        <v>2777</v>
      </c>
      <c r="E194" s="2" t="b">
        <v>0</v>
      </c>
      <c r="G194" s="2" t="s">
        <v>3171</v>
      </c>
      <c r="H194" s="3">
        <f>2*LN(2)/(VLOOKUP(RIGHT(A194,LEN(A194)-19),'Table S1c. Species'!A:O,13,FALSE)*60)*VLOOKUP(RIGHT(A194,LEN(A194)-19),'Table S1c. Species'!A:O,11,FALSE)/'Table S1c. Species'!K$277</f>
        <v>2.4091913250398416E-3</v>
      </c>
      <c r="I194" s="45" t="s">
        <v>1083</v>
      </c>
      <c r="J194" s="35">
        <f>VLOOKUP(I194,'Table S1c. Species'!A:O,15,FALSE)</f>
        <v>4.3980208158872499E-7</v>
      </c>
      <c r="O194" s="2" t="s">
        <v>2621</v>
      </c>
    </row>
    <row r="195" spans="1:15" ht="14" customHeight="1" x14ac:dyDescent="0.2">
      <c r="A195" s="2" t="s">
        <v>2778</v>
      </c>
      <c r="B195" s="2" t="s">
        <v>2779</v>
      </c>
      <c r="C195" s="2" t="s">
        <v>9</v>
      </c>
      <c r="D195" s="2" t="s">
        <v>2780</v>
      </c>
      <c r="E195" s="2" t="b">
        <v>0</v>
      </c>
      <c r="G195" s="2" t="s">
        <v>3172</v>
      </c>
      <c r="H195" s="3">
        <f>2*LN(2)/(VLOOKUP(RIGHT(A195,LEN(A195)-19),'Table S1c. Species'!A:O,13,FALSE)*60)*VLOOKUP(RIGHT(A195,LEN(A195)-19),'Table S1c. Species'!A:O,11,FALSE)/'Table S1c. Species'!K$277</f>
        <v>5.6248602616848723E-3</v>
      </c>
      <c r="I195" s="45" t="s">
        <v>1088</v>
      </c>
      <c r="J195" s="35">
        <f>VLOOKUP(I195,'Table S1c. Species'!A:O,15,FALSE)</f>
        <v>4.3980208158872499E-7</v>
      </c>
      <c r="O195" s="2" t="s">
        <v>2621</v>
      </c>
    </row>
    <row r="196" spans="1:15" ht="14" customHeight="1" x14ac:dyDescent="0.2">
      <c r="A196" s="2" t="s">
        <v>2781</v>
      </c>
      <c r="B196" s="2" t="s">
        <v>2782</v>
      </c>
      <c r="C196" s="2" t="s">
        <v>9</v>
      </c>
      <c r="D196" s="2" t="s">
        <v>2783</v>
      </c>
      <c r="E196" s="2" t="b">
        <v>0</v>
      </c>
      <c r="G196" s="2" t="s">
        <v>3173</v>
      </c>
      <c r="H196" s="3">
        <f>2*LN(2)/(VLOOKUP(RIGHT(A196,LEN(A196)-19),'Table S1c. Species'!A:O,13,FALSE)*60)*VLOOKUP(RIGHT(A196,LEN(A196)-19),'Table S1c. Species'!A:O,11,FALSE)/'Table S1c. Species'!K$277</f>
        <v>3.7352147243737937E-3</v>
      </c>
      <c r="I196" s="45" t="s">
        <v>1093</v>
      </c>
      <c r="J196" s="35">
        <f>VLOOKUP(I196,'Table S1c. Species'!A:O,15,FALSE)</f>
        <v>4.3980208158872499E-7</v>
      </c>
      <c r="O196" s="2" t="s">
        <v>2621</v>
      </c>
    </row>
    <row r="197" spans="1:15" ht="14" customHeight="1" x14ac:dyDescent="0.2">
      <c r="A197" s="2" t="s">
        <v>2784</v>
      </c>
      <c r="B197" s="2" t="s">
        <v>2785</v>
      </c>
      <c r="C197" s="2" t="s">
        <v>9</v>
      </c>
      <c r="D197" s="2" t="s">
        <v>2786</v>
      </c>
      <c r="E197" s="2" t="b">
        <v>0</v>
      </c>
      <c r="G197" s="2" t="s">
        <v>3174</v>
      </c>
      <c r="H197" s="3">
        <f>2*LN(2)/(VLOOKUP(RIGHT(A197,LEN(A197)-19),'Table S1c. Species'!A:O,13,FALSE)*60)*VLOOKUP(RIGHT(A197,LEN(A197)-19),'Table S1c. Species'!A:O,11,FALSE)/'Table S1c. Species'!K$277</f>
        <v>2.1047009917771783E-3</v>
      </c>
      <c r="I197" s="45" t="s">
        <v>1098</v>
      </c>
      <c r="J197" s="35">
        <f>VLOOKUP(I197,'Table S1c. Species'!A:O,15,FALSE)</f>
        <v>4.3980208158872499E-7</v>
      </c>
      <c r="O197" s="2" t="s">
        <v>2621</v>
      </c>
    </row>
    <row r="198" spans="1:15" ht="14" customHeight="1" x14ac:dyDescent="0.2">
      <c r="A198" s="2" t="s">
        <v>2727</v>
      </c>
      <c r="B198" s="2" t="s">
        <v>2728</v>
      </c>
      <c r="C198" s="2" t="s">
        <v>9</v>
      </c>
      <c r="D198" s="2" t="s">
        <v>2729</v>
      </c>
      <c r="E198" s="2" t="b">
        <v>0</v>
      </c>
      <c r="G198" s="2" t="s">
        <v>3175</v>
      </c>
      <c r="H198" s="3">
        <f>2*LN(2)/(VLOOKUP(RIGHT(A198,LEN(A198)-19),'Table S1c. Species'!A:O,13,FALSE)*60)*VLOOKUP(RIGHT(A198,LEN(A198)-19),'Table S1c. Species'!A:O,11,FALSE)/'Table S1c. Species'!K$277</f>
        <v>3.3810014273598123E-3</v>
      </c>
      <c r="I198" s="45" t="s">
        <v>1003</v>
      </c>
      <c r="J198" s="35">
        <f>VLOOKUP(I198,'Table S1c. Species'!A:O,15,FALSE)</f>
        <v>4.3980208158872499E-7</v>
      </c>
      <c r="O198" s="2" t="s">
        <v>2621</v>
      </c>
    </row>
    <row r="199" spans="1:15" ht="14" customHeight="1" x14ac:dyDescent="0.2">
      <c r="A199" s="2" t="s">
        <v>2730</v>
      </c>
      <c r="B199" s="2" t="s">
        <v>2731</v>
      </c>
      <c r="C199" s="2" t="s">
        <v>9</v>
      </c>
      <c r="D199" s="2" t="s">
        <v>2732</v>
      </c>
      <c r="E199" s="2" t="b">
        <v>0</v>
      </c>
      <c r="G199" s="2" t="s">
        <v>3176</v>
      </c>
      <c r="H199" s="3">
        <f>2*LN(2)/(VLOOKUP(RIGHT(A199,LEN(A199)-19),'Table S1c. Species'!A:O,13,FALSE)*60)*VLOOKUP(RIGHT(A199,LEN(A199)-19),'Table S1c. Species'!A:O,11,FALSE)/'Table S1c. Species'!K$277</f>
        <v>5.2737379204634161E-3</v>
      </c>
      <c r="I199" s="45" t="s">
        <v>1008</v>
      </c>
      <c r="J199" s="35">
        <f>VLOOKUP(I199,'Table S1c. Species'!A:O,15,FALSE)</f>
        <v>4.3980208158872499E-7</v>
      </c>
      <c r="O199" s="2" t="s">
        <v>2621</v>
      </c>
    </row>
    <row r="200" spans="1:15" ht="14" customHeight="1" x14ac:dyDescent="0.2">
      <c r="A200" s="2" t="s">
        <v>2733</v>
      </c>
      <c r="B200" s="2" t="s">
        <v>2734</v>
      </c>
      <c r="C200" s="2" t="s">
        <v>9</v>
      </c>
      <c r="D200" s="2" t="s">
        <v>2735</v>
      </c>
      <c r="E200" s="2" t="b">
        <v>0</v>
      </c>
      <c r="G200" s="2" t="s">
        <v>3177</v>
      </c>
      <c r="H200" s="3">
        <f>2*LN(2)/(VLOOKUP(RIGHT(A200,LEN(A200)-19),'Table S1c. Species'!A:O,13,FALSE)*60)*VLOOKUP(RIGHT(A200,LEN(A200)-19),'Table S1c. Species'!A:O,11,FALSE)/'Table S1c. Species'!K$277</f>
        <v>1.4875367918767599E-3</v>
      </c>
      <c r="I200" s="45" t="s">
        <v>1013</v>
      </c>
      <c r="J200" s="35">
        <f>VLOOKUP(I200,'Table S1c. Species'!A:O,15,FALSE)</f>
        <v>4.3980208158872499E-7</v>
      </c>
      <c r="O200" s="2" t="s">
        <v>2621</v>
      </c>
    </row>
    <row r="201" spans="1:15" ht="14" customHeight="1" x14ac:dyDescent="0.2">
      <c r="A201" s="2" t="s">
        <v>2736</v>
      </c>
      <c r="B201" s="2" t="s">
        <v>2737</v>
      </c>
      <c r="C201" s="2" t="s">
        <v>9</v>
      </c>
      <c r="D201" s="2" t="s">
        <v>2738</v>
      </c>
      <c r="E201" s="2" t="b">
        <v>0</v>
      </c>
      <c r="G201" s="2" t="s">
        <v>3178</v>
      </c>
      <c r="H201" s="3">
        <f>2*LN(2)/(VLOOKUP(RIGHT(A201,LEN(A201)-19),'Table S1c. Species'!A:O,13,FALSE)*60)*VLOOKUP(RIGHT(A201,LEN(A201)-19),'Table S1c. Species'!A:O,11,FALSE)/'Table S1c. Species'!K$277</f>
        <v>5.2737379204634161E-3</v>
      </c>
      <c r="I201" s="45" t="s">
        <v>1018</v>
      </c>
      <c r="J201" s="35">
        <f>VLOOKUP(I201,'Table S1c. Species'!A:O,15,FALSE)</f>
        <v>4.3980208158872499E-7</v>
      </c>
      <c r="O201" s="2" t="s">
        <v>2621</v>
      </c>
    </row>
    <row r="202" spans="1:15" ht="14" customHeight="1" x14ac:dyDescent="0.2">
      <c r="A202" s="2" t="s">
        <v>2739</v>
      </c>
      <c r="B202" s="2" t="s">
        <v>2740</v>
      </c>
      <c r="C202" s="2" t="s">
        <v>9</v>
      </c>
      <c r="D202" s="2" t="s">
        <v>2741</v>
      </c>
      <c r="E202" s="2" t="b">
        <v>0</v>
      </c>
      <c r="G202" s="2" t="s">
        <v>3179</v>
      </c>
      <c r="H202" s="3">
        <f>2*LN(2)/(VLOOKUP(RIGHT(A202,LEN(A202)-19),'Table S1c. Species'!A:O,13,FALSE)*60)*VLOOKUP(RIGHT(A202,LEN(A202)-19),'Table S1c. Species'!A:O,11,FALSE)/'Table S1c. Species'!K$277</f>
        <v>5.2737379204634161E-3</v>
      </c>
      <c r="I202" s="45" t="s">
        <v>1023</v>
      </c>
      <c r="J202" s="35">
        <f>VLOOKUP(I202,'Table S1c. Species'!A:O,15,FALSE)</f>
        <v>4.3980208158872499E-7</v>
      </c>
      <c r="O202" s="2" t="s">
        <v>2621</v>
      </c>
    </row>
    <row r="203" spans="1:15" ht="14" customHeight="1" x14ac:dyDescent="0.2">
      <c r="A203" s="2" t="s">
        <v>2742</v>
      </c>
      <c r="B203" s="2" t="s">
        <v>2743</v>
      </c>
      <c r="C203" s="2" t="s">
        <v>9</v>
      </c>
      <c r="D203" s="2" t="s">
        <v>2744</v>
      </c>
      <c r="E203" s="2" t="b">
        <v>0</v>
      </c>
      <c r="G203" s="2" t="s">
        <v>3180</v>
      </c>
      <c r="H203" s="3">
        <f>2*LN(2)/(VLOOKUP(RIGHT(A203,LEN(A203)-19),'Table S1c. Species'!A:O,13,FALSE)*60)*VLOOKUP(RIGHT(A203,LEN(A203)-19),'Table S1c. Species'!A:O,11,FALSE)/'Table S1c. Species'!K$277</f>
        <v>6.2942034091242778E-3</v>
      </c>
      <c r="I203" s="45" t="s">
        <v>1028</v>
      </c>
      <c r="J203" s="35">
        <f>VLOOKUP(I203,'Table S1c. Species'!A:O,15,FALSE)</f>
        <v>4.3980208158872499E-7</v>
      </c>
      <c r="O203" s="2" t="s">
        <v>2621</v>
      </c>
    </row>
    <row r="204" spans="1:15" ht="14" customHeight="1" x14ac:dyDescent="0.2">
      <c r="A204" s="2" t="s">
        <v>2745</v>
      </c>
      <c r="B204" s="2" t="s">
        <v>2746</v>
      </c>
      <c r="C204" s="2" t="s">
        <v>9</v>
      </c>
      <c r="D204" s="2" t="s">
        <v>2747</v>
      </c>
      <c r="E204" s="2" t="b">
        <v>0</v>
      </c>
      <c r="G204" s="2" t="s">
        <v>3181</v>
      </c>
      <c r="H204" s="3">
        <f>2*LN(2)/(VLOOKUP(RIGHT(A204,LEN(A204)-19),'Table S1c. Species'!A:O,13,FALSE)*60)*VLOOKUP(RIGHT(A204,LEN(A204)-19),'Table S1c. Species'!A:O,11,FALSE)/'Table S1c. Species'!K$277</f>
        <v>1.3558769946406288E-3</v>
      </c>
      <c r="I204" s="45" t="s">
        <v>1033</v>
      </c>
      <c r="J204" s="35">
        <f>VLOOKUP(I204,'Table S1c. Species'!A:O,15,FALSE)</f>
        <v>4.3980208158872499E-7</v>
      </c>
      <c r="O204" s="2" t="s">
        <v>2621</v>
      </c>
    </row>
    <row r="205" spans="1:15" ht="14" customHeight="1" x14ac:dyDescent="0.2">
      <c r="A205" s="2" t="s">
        <v>2748</v>
      </c>
      <c r="B205" s="2" t="s">
        <v>2749</v>
      </c>
      <c r="C205" s="2" t="s">
        <v>9</v>
      </c>
      <c r="D205" s="2" t="s">
        <v>2750</v>
      </c>
      <c r="E205" s="2" t="b">
        <v>0</v>
      </c>
      <c r="G205" s="2" t="s">
        <v>3182</v>
      </c>
      <c r="H205" s="3">
        <f>2*LN(2)/(VLOOKUP(RIGHT(A205,LEN(A205)-19),'Table S1c. Species'!A:O,13,FALSE)*60)*VLOOKUP(RIGHT(A205,LEN(A205)-19),'Table S1c. Species'!A:O,11,FALSE)/'Table S1c. Species'!K$277</f>
        <v>6.9791714008004321E-3</v>
      </c>
      <c r="I205" s="45" t="s">
        <v>1038</v>
      </c>
      <c r="J205" s="35">
        <f>VLOOKUP(I205,'Table S1c. Species'!A:O,15,FALSE)</f>
        <v>4.3980208158872499E-7</v>
      </c>
      <c r="O205" s="2" t="s">
        <v>2621</v>
      </c>
    </row>
    <row r="206" spans="1:15" ht="14" customHeight="1" x14ac:dyDescent="0.2">
      <c r="A206" s="2" t="s">
        <v>2751</v>
      </c>
      <c r="B206" s="2" t="s">
        <v>2752</v>
      </c>
      <c r="C206" s="2" t="s">
        <v>9</v>
      </c>
      <c r="D206" s="2" t="s">
        <v>2753</v>
      </c>
      <c r="E206" s="2" t="b">
        <v>0</v>
      </c>
      <c r="G206" s="2" t="s">
        <v>3183</v>
      </c>
      <c r="H206" s="3">
        <f>2*LN(2)/(VLOOKUP(RIGHT(A206,LEN(A206)-19),'Table S1c. Species'!A:O,13,FALSE)*60)*VLOOKUP(RIGHT(A206,LEN(A206)-19),'Table S1c. Species'!A:O,11,FALSE)/'Table S1c. Species'!K$277</f>
        <v>1.3279122431184803E-3</v>
      </c>
      <c r="I206" s="45" t="s">
        <v>1043</v>
      </c>
      <c r="J206" s="35">
        <f>VLOOKUP(I206,'Table S1c. Species'!A:O,15,FALSE)</f>
        <v>4.3980208158872499E-7</v>
      </c>
      <c r="O206" s="2" t="s">
        <v>2621</v>
      </c>
    </row>
    <row r="207" spans="1:15" ht="14" customHeight="1" x14ac:dyDescent="0.2">
      <c r="A207" s="2" t="s">
        <v>2754</v>
      </c>
      <c r="B207" s="2" t="s">
        <v>2755</v>
      </c>
      <c r="C207" s="2" t="s">
        <v>9</v>
      </c>
      <c r="D207" s="2" t="s">
        <v>2756</v>
      </c>
      <c r="E207" s="2" t="b">
        <v>0</v>
      </c>
      <c r="G207" s="2" t="s">
        <v>3184</v>
      </c>
      <c r="H207" s="3">
        <f>2*LN(2)/(VLOOKUP(RIGHT(A207,LEN(A207)-19),'Table S1c. Species'!A:O,13,FALSE)*60)*VLOOKUP(RIGHT(A207,LEN(A207)-19),'Table S1c. Species'!A:O,11,FALSE)/'Table S1c. Species'!K$277</f>
        <v>1.5657261077322018E-3</v>
      </c>
      <c r="I207" s="45" t="s">
        <v>1048</v>
      </c>
      <c r="J207" s="35">
        <f>VLOOKUP(I207,'Table S1c. Species'!A:O,15,FALSE)</f>
        <v>4.3980208158872499E-7</v>
      </c>
      <c r="O207" s="2" t="s">
        <v>2621</v>
      </c>
    </row>
    <row r="208" spans="1:15" ht="14" customHeight="1" x14ac:dyDescent="0.2">
      <c r="A208" s="2" t="s">
        <v>2757</v>
      </c>
      <c r="B208" s="2" t="s">
        <v>2758</v>
      </c>
      <c r="C208" s="2" t="s">
        <v>9</v>
      </c>
      <c r="D208" s="2" t="s">
        <v>2759</v>
      </c>
      <c r="E208" s="2" t="b">
        <v>0</v>
      </c>
      <c r="G208" s="2" t="s">
        <v>3185</v>
      </c>
      <c r="H208" s="3">
        <f>2*LN(2)/(VLOOKUP(RIGHT(A208,LEN(A208)-19),'Table S1c. Species'!A:O,13,FALSE)*60)*VLOOKUP(RIGHT(A208,LEN(A208)-19),'Table S1c. Species'!A:O,11,FALSE)/'Table S1c. Species'!K$277</f>
        <v>5.2737379204634161E-3</v>
      </c>
      <c r="I208" s="45" t="s">
        <v>1053</v>
      </c>
      <c r="J208" s="35">
        <f>VLOOKUP(I208,'Table S1c. Species'!A:O,15,FALSE)</f>
        <v>4.3980208158872499E-7</v>
      </c>
      <c r="O208" s="2" t="s">
        <v>2621</v>
      </c>
    </row>
    <row r="209" spans="1:15" ht="14" customHeight="1" x14ac:dyDescent="0.2">
      <c r="A209" s="2" t="s">
        <v>2760</v>
      </c>
      <c r="B209" s="2" t="s">
        <v>2761</v>
      </c>
      <c r="C209" s="2" t="s">
        <v>9</v>
      </c>
      <c r="D209" s="2" t="s">
        <v>2762</v>
      </c>
      <c r="E209" s="2" t="b">
        <v>0</v>
      </c>
      <c r="G209" s="2" t="s">
        <v>3186</v>
      </c>
      <c r="H209" s="3">
        <f>2*LN(2)/(VLOOKUP(RIGHT(A209,LEN(A209)-19),'Table S1c. Species'!A:O,13,FALSE)*60)*VLOOKUP(RIGHT(A209,LEN(A209)-19),'Table S1c. Species'!A:O,11,FALSE)/'Table S1c. Species'!K$277</f>
        <v>5.2737379204634161E-3</v>
      </c>
      <c r="I209" s="45" t="s">
        <v>1058</v>
      </c>
      <c r="J209" s="35">
        <f>VLOOKUP(I209,'Table S1c. Species'!A:O,15,FALSE)</f>
        <v>4.3980208158872499E-7</v>
      </c>
      <c r="O209" s="2" t="s">
        <v>2621</v>
      </c>
    </row>
    <row r="210" spans="1:15" ht="14" customHeight="1" x14ac:dyDescent="0.2">
      <c r="A210" s="2" t="s">
        <v>2703</v>
      </c>
      <c r="B210" s="2" t="s">
        <v>2704</v>
      </c>
      <c r="C210" s="2" t="s">
        <v>9</v>
      </c>
      <c r="D210" s="2" t="s">
        <v>2705</v>
      </c>
      <c r="E210" s="2" t="b">
        <v>0</v>
      </c>
      <c r="G210" s="2" t="s">
        <v>3187</v>
      </c>
      <c r="H210" s="3">
        <f>2*LN(2)/(VLOOKUP(RIGHT(A210,LEN(A210)-19),'Table S1c. Species'!A:O,13,FALSE)*60)*VLOOKUP(RIGHT(A210,LEN(A210)-19),'Table S1c. Species'!A:O,11,FALSE)/'Table S1c. Species'!K$277</f>
        <v>1.587216869005122E-3</v>
      </c>
      <c r="I210" s="45" t="s">
        <v>963</v>
      </c>
      <c r="J210" s="35">
        <f>VLOOKUP(I210,'Table S1c. Species'!A:O,15,FALSE)</f>
        <v>4.3980208158872499E-7</v>
      </c>
      <c r="O210" s="2" t="s">
        <v>2621</v>
      </c>
    </row>
    <row r="211" spans="1:15" ht="14" customHeight="1" x14ac:dyDescent="0.2">
      <c r="A211" s="2" t="s">
        <v>2706</v>
      </c>
      <c r="B211" s="2" t="s">
        <v>2707</v>
      </c>
      <c r="C211" s="2" t="s">
        <v>9</v>
      </c>
      <c r="D211" s="2" t="s">
        <v>2708</v>
      </c>
      <c r="E211" s="2" t="b">
        <v>0</v>
      </c>
      <c r="G211" s="2" t="s">
        <v>3188</v>
      </c>
      <c r="H211" s="3">
        <f>2*LN(2)/(VLOOKUP(RIGHT(A211,LEN(A211)-19),'Table S1c. Species'!A:O,13,FALSE)*60)*VLOOKUP(RIGHT(A211,LEN(A211)-19),'Table S1c. Species'!A:O,11,FALSE)/'Table S1c. Species'!K$277</f>
        <v>1.5783236582661152E-3</v>
      </c>
      <c r="I211" s="45" t="s">
        <v>968</v>
      </c>
      <c r="J211" s="35">
        <f>VLOOKUP(I211,'Table S1c. Species'!A:O,15,FALSE)</f>
        <v>4.3980208158872499E-7</v>
      </c>
      <c r="O211" s="2" t="s">
        <v>2621</v>
      </c>
    </row>
    <row r="212" spans="1:15" ht="14" customHeight="1" x14ac:dyDescent="0.2">
      <c r="A212" s="2" t="s">
        <v>2709</v>
      </c>
      <c r="B212" s="2" t="s">
        <v>2710</v>
      </c>
      <c r="C212" s="2" t="s">
        <v>9</v>
      </c>
      <c r="D212" s="2" t="s">
        <v>2711</v>
      </c>
      <c r="E212" s="2" t="b">
        <v>0</v>
      </c>
      <c r="G212" s="2" t="s">
        <v>3189</v>
      </c>
      <c r="H212" s="3">
        <f>2*LN(2)/(VLOOKUP(RIGHT(A212,LEN(A212)-19),'Table S1c. Species'!A:O,13,FALSE)*60)*VLOOKUP(RIGHT(A212,LEN(A212)-19),'Table S1c. Species'!A:O,11,FALSE)/'Table S1c. Species'!K$277</f>
        <v>7.322961798129201E-3</v>
      </c>
      <c r="I212" s="45" t="s">
        <v>973</v>
      </c>
      <c r="J212" s="35">
        <f>VLOOKUP(I212,'Table S1c. Species'!A:O,15,FALSE)</f>
        <v>6.1069660472034382E-7</v>
      </c>
      <c r="O212" s="2" t="s">
        <v>2621</v>
      </c>
    </row>
    <row r="213" spans="1:15" ht="14" customHeight="1" x14ac:dyDescent="0.2">
      <c r="A213" s="2" t="s">
        <v>2712</v>
      </c>
      <c r="B213" s="2" t="s">
        <v>2713</v>
      </c>
      <c r="C213" s="2" t="s">
        <v>9</v>
      </c>
      <c r="D213" s="2" t="s">
        <v>2714</v>
      </c>
      <c r="E213" s="2" t="b">
        <v>0</v>
      </c>
      <c r="G213" s="2" t="s">
        <v>3190</v>
      </c>
      <c r="H213" s="3">
        <f>2*LN(2)/(VLOOKUP(RIGHT(A213,LEN(A213)-19),'Table S1c. Species'!A:O,13,FALSE)*60)*VLOOKUP(RIGHT(A213,LEN(A213)-19),'Table S1c. Species'!A:O,11,FALSE)/'Table S1c. Species'!K$277</f>
        <v>6.4081850767051364E-3</v>
      </c>
      <c r="I213" s="45" t="s">
        <v>978</v>
      </c>
      <c r="J213" s="35">
        <f>VLOOKUP(I213,'Table S1c. Species'!A:O,15,FALSE)</f>
        <v>4.3980208158872499E-7</v>
      </c>
      <c r="O213" s="2" t="s">
        <v>2621</v>
      </c>
    </row>
    <row r="214" spans="1:15" ht="14" customHeight="1" x14ac:dyDescent="0.2">
      <c r="A214" s="2" t="s">
        <v>2715</v>
      </c>
      <c r="B214" s="2" t="s">
        <v>2716</v>
      </c>
      <c r="C214" s="2" t="s">
        <v>9</v>
      </c>
      <c r="D214" s="2" t="s">
        <v>2717</v>
      </c>
      <c r="E214" s="2" t="b">
        <v>0</v>
      </c>
      <c r="G214" s="2" t="s">
        <v>3191</v>
      </c>
      <c r="H214" s="3">
        <f>2*LN(2)/(VLOOKUP(RIGHT(A214,LEN(A214)-19),'Table S1c. Species'!A:O,13,FALSE)*60)*VLOOKUP(RIGHT(A214,LEN(A214)-19),'Table S1c. Species'!A:O,11,FALSE)/'Table S1c. Species'!K$277</f>
        <v>2.6128906401034118E-3</v>
      </c>
      <c r="I214" s="45" t="s">
        <v>983</v>
      </c>
      <c r="J214" s="35">
        <f>VLOOKUP(I214,'Table S1c. Species'!A:O,15,FALSE)</f>
        <v>4.3980208158872499E-7</v>
      </c>
      <c r="O214" s="2" t="s">
        <v>2621</v>
      </c>
    </row>
    <row r="215" spans="1:15" ht="14" customHeight="1" x14ac:dyDescent="0.2">
      <c r="A215" s="2" t="s">
        <v>2718</v>
      </c>
      <c r="B215" s="2" t="s">
        <v>2719</v>
      </c>
      <c r="C215" s="2" t="s">
        <v>9</v>
      </c>
      <c r="D215" s="2" t="s">
        <v>2720</v>
      </c>
      <c r="E215" s="2" t="b">
        <v>0</v>
      </c>
      <c r="G215" s="2" t="s">
        <v>3192</v>
      </c>
      <c r="H215" s="3">
        <f>2*LN(2)/(VLOOKUP(RIGHT(A215,LEN(A215)-19),'Table S1c. Species'!A:O,13,FALSE)*60)*VLOOKUP(RIGHT(A215,LEN(A215)-19),'Table S1c. Species'!A:O,11,FALSE)/'Table S1c. Species'!K$277</f>
        <v>5.463578223788389E-3</v>
      </c>
      <c r="I215" s="45" t="s">
        <v>988</v>
      </c>
      <c r="J215" s="35">
        <f>VLOOKUP(I215,'Table S1c. Species'!A:O,15,FALSE)</f>
        <v>4.3980208158872499E-7</v>
      </c>
      <c r="O215" s="2" t="s">
        <v>2621</v>
      </c>
    </row>
    <row r="216" spans="1:15" ht="14" customHeight="1" x14ac:dyDescent="0.2">
      <c r="A216" s="2" t="s">
        <v>2721</v>
      </c>
      <c r="B216" s="2" t="s">
        <v>2722</v>
      </c>
      <c r="C216" s="2" t="s">
        <v>9</v>
      </c>
      <c r="D216" s="2" t="s">
        <v>2723</v>
      </c>
      <c r="E216" s="2" t="b">
        <v>0</v>
      </c>
      <c r="G216" s="2" t="s">
        <v>3193</v>
      </c>
      <c r="H216" s="3">
        <f>2*LN(2)/(VLOOKUP(RIGHT(A216,LEN(A216)-19),'Table S1c. Species'!A:O,13,FALSE)*60)*VLOOKUP(RIGHT(A216,LEN(A216)-19),'Table S1c. Species'!A:O,11,FALSE)/'Table S1c. Species'!K$277</f>
        <v>5.2737379204634161E-3</v>
      </c>
      <c r="I216" s="45" t="s">
        <v>993</v>
      </c>
      <c r="J216" s="35">
        <f>VLOOKUP(I216,'Table S1c. Species'!A:O,15,FALSE)</f>
        <v>4.3980208158872499E-7</v>
      </c>
      <c r="O216" s="2" t="s">
        <v>2621</v>
      </c>
    </row>
    <row r="217" spans="1:15" ht="14" customHeight="1" x14ac:dyDescent="0.2">
      <c r="A217" s="2" t="s">
        <v>2724</v>
      </c>
      <c r="B217" s="2" t="s">
        <v>2725</v>
      </c>
      <c r="C217" s="2" t="s">
        <v>9</v>
      </c>
      <c r="D217" s="2" t="s">
        <v>2726</v>
      </c>
      <c r="E217" s="2" t="b">
        <v>0</v>
      </c>
      <c r="G217" s="2" t="s">
        <v>3194</v>
      </c>
      <c r="H217" s="3">
        <f>2*LN(2)/(VLOOKUP(RIGHT(A217,LEN(A217)-19),'Table S1c. Species'!A:O,13,FALSE)*60)*VLOOKUP(RIGHT(A217,LEN(A217)-19),'Table S1c. Species'!A:O,11,FALSE)/'Table S1c. Species'!K$277</f>
        <v>4.0028066247057899E-3</v>
      </c>
      <c r="I217" s="45" t="s">
        <v>998</v>
      </c>
      <c r="J217" s="35">
        <f>VLOOKUP(I217,'Table S1c. Species'!A:O,15,FALSE)</f>
        <v>4.3980208158872499E-7</v>
      </c>
      <c r="O217" s="2" t="s">
        <v>2621</v>
      </c>
    </row>
    <row r="218" spans="1:15" ht="14" customHeight="1" x14ac:dyDescent="0.2">
      <c r="A218" s="2" t="s">
        <v>2859</v>
      </c>
      <c r="B218" s="2" t="s">
        <v>2860</v>
      </c>
      <c r="C218" s="2" t="s">
        <v>9</v>
      </c>
      <c r="D218" s="2" t="s">
        <v>2861</v>
      </c>
      <c r="E218" s="2" t="b">
        <v>0</v>
      </c>
      <c r="G218" s="2" t="s">
        <v>3195</v>
      </c>
      <c r="H218" s="3">
        <f>2*LN(2)/(VLOOKUP(RIGHT(A218,LEN(A218)-19),'Table S1c. Species'!A:O,13,FALSE)*60)*VLOOKUP(RIGHT(A218,LEN(A218)-19),'Table S1c. Species'!A:O,11,FALSE)/'Table S1c. Species'!K$277</f>
        <v>3.1552441540237494E-2</v>
      </c>
      <c r="I218" s="45" t="s">
        <v>1223</v>
      </c>
      <c r="J218" s="35">
        <f>VLOOKUP(I218,'Table S1c. Species'!A:O,15,FALSE)</f>
        <v>2.4779705854084733E-6</v>
      </c>
      <c r="O218" s="2" t="s">
        <v>2621</v>
      </c>
    </row>
    <row r="219" spans="1:15" ht="14" customHeight="1" x14ac:dyDescent="0.2">
      <c r="A219" s="2" t="s">
        <v>2865</v>
      </c>
      <c r="B219" s="2" t="s">
        <v>2866</v>
      </c>
      <c r="C219" s="2" t="s">
        <v>9</v>
      </c>
      <c r="D219" s="2" t="s">
        <v>2867</v>
      </c>
      <c r="E219" s="2" t="b">
        <v>0</v>
      </c>
      <c r="G219" s="2" t="s">
        <v>3196</v>
      </c>
      <c r="H219" s="3">
        <f>2*LN(2)/(VLOOKUP(RIGHT(A219,LEN(A219)-19),'Table S1c. Species'!A:O,13,FALSE)*60)*VLOOKUP(RIGHT(A219,LEN(A219)-19),'Table S1c. Species'!A:O,11,FALSE)/'Table S1c. Species'!K$277</f>
        <v>4.6465794862329893E-2</v>
      </c>
      <c r="I219" s="45" t="s">
        <v>1233</v>
      </c>
      <c r="J219" s="35">
        <f>VLOOKUP(I219,'Table S1c. Species'!A:O,15,FALSE)</f>
        <v>4.5676587616429007E-6</v>
      </c>
      <c r="O219" s="2" t="s">
        <v>2621</v>
      </c>
    </row>
    <row r="220" spans="1:15" ht="14" customHeight="1" x14ac:dyDescent="0.2">
      <c r="A220" s="2" t="s">
        <v>2862</v>
      </c>
      <c r="B220" s="2" t="s">
        <v>2863</v>
      </c>
      <c r="C220" s="2" t="s">
        <v>9</v>
      </c>
      <c r="D220" s="2" t="s">
        <v>2864</v>
      </c>
      <c r="E220" s="2" t="b">
        <v>0</v>
      </c>
      <c r="G220" s="2" t="s">
        <v>3197</v>
      </c>
      <c r="H220" s="3">
        <f>2*LN(2)/(VLOOKUP(RIGHT(A220,LEN(A220)-19),'Table S1c. Species'!A:O,13,FALSE)*60)*VLOOKUP(RIGHT(A220,LEN(A220)-19),'Table S1c. Species'!A:O,11,FALSE)/'Table S1c. Species'!K$277</f>
        <v>5.7941070534953114E-2</v>
      </c>
      <c r="I220" s="45" t="s">
        <v>1228</v>
      </c>
      <c r="J220" s="35">
        <f>VLOOKUP(I220,'Table S1c. Species'!A:O,15,FALSE)</f>
        <v>5.3046413926480058E-6</v>
      </c>
      <c r="O220" s="2" t="s">
        <v>2621</v>
      </c>
    </row>
    <row r="221" spans="1:15" ht="14" customHeight="1" x14ac:dyDescent="0.2">
      <c r="A221" s="2" t="s">
        <v>2952</v>
      </c>
      <c r="B221" s="2" t="s">
        <v>2953</v>
      </c>
      <c r="C221" s="2" t="s">
        <v>9</v>
      </c>
      <c r="D221" s="2" t="s">
        <v>2954</v>
      </c>
      <c r="E221" s="2" t="b">
        <v>0</v>
      </c>
      <c r="G221" s="2" t="s">
        <v>3198</v>
      </c>
      <c r="H221" s="3">
        <f>2*LN(2)/(VLOOKUP(RIGHT(A221,LEN(A221)-19),'Table S1c. Species'!A:O,13,FALSE)*60)*VLOOKUP(RIGHT(A221,LEN(A221)-19),'Table S1c. Species'!A:O,11,FALSE)/'Table S1c. Species'!K$277</f>
        <v>2.160193738690867E-2</v>
      </c>
      <c r="I221" s="45" t="s">
        <v>1358</v>
      </c>
      <c r="J221" s="35">
        <f>VLOOKUP(I221,'Table S1c. Species'!A:O,15,FALSE)</f>
        <v>1.8735568675679683E-6</v>
      </c>
      <c r="O221" s="2" t="s">
        <v>2621</v>
      </c>
    </row>
    <row r="222" spans="1:15" ht="14" customHeight="1" x14ac:dyDescent="0.2">
      <c r="A222" s="2" t="s">
        <v>2868</v>
      </c>
      <c r="B222" s="2" t="s">
        <v>2869</v>
      </c>
      <c r="C222" s="2" t="s">
        <v>9</v>
      </c>
      <c r="D222" s="2" t="s">
        <v>2870</v>
      </c>
      <c r="E222" s="2" t="b">
        <v>0</v>
      </c>
      <c r="G222" s="2" t="s">
        <v>3199</v>
      </c>
      <c r="H222" s="3">
        <f>2*LN(2)/(VLOOKUP(RIGHT(A222,LEN(A222)-19),'Table S1c. Species'!A:O,13,FALSE)*60)*VLOOKUP(RIGHT(A222,LEN(A222)-19),'Table S1c. Species'!A:O,11,FALSE)/'Table S1c. Species'!K$277</f>
        <v>1.5067822629895474E-4</v>
      </c>
      <c r="I222" s="45" t="s">
        <v>1238</v>
      </c>
      <c r="J222" s="35">
        <f>VLOOKUP(I222,'Table S1c. Species'!A:O,15,FALSE)</f>
        <v>1.2565773759677857E-8</v>
      </c>
      <c r="O222" s="2" t="s">
        <v>2621</v>
      </c>
    </row>
    <row r="223" spans="1:15" ht="14" customHeight="1" x14ac:dyDescent="0.2">
      <c r="A223" s="2" t="s">
        <v>2955</v>
      </c>
      <c r="B223" s="2" t="s">
        <v>2956</v>
      </c>
      <c r="C223" s="2" t="s">
        <v>9</v>
      </c>
      <c r="D223" s="2" t="s">
        <v>2957</v>
      </c>
      <c r="E223" s="2" t="b">
        <v>0</v>
      </c>
      <c r="G223" s="2" t="s">
        <v>3200</v>
      </c>
      <c r="H223" s="3">
        <f>2*LN(2)/(VLOOKUP(RIGHT(A223,LEN(A223)-19),'Table S1c. Species'!A:O,13,FALSE)*60)*VLOOKUP(RIGHT(A223,LEN(A223)-19),'Table S1c. Species'!A:O,11,FALSE)/'Table S1c. Species'!K$277</f>
        <v>6.0271290519581895E-3</v>
      </c>
      <c r="I223" s="45" t="s">
        <v>1362</v>
      </c>
      <c r="J223" s="35">
        <f>VLOOKUP(I223,'Table S1c. Species'!A:O,15,FALSE)</f>
        <v>5.0263095038711417E-7</v>
      </c>
      <c r="O223" s="2" t="s">
        <v>2621</v>
      </c>
    </row>
    <row r="224" spans="1:15" ht="14" customHeight="1" x14ac:dyDescent="0.2">
      <c r="A224" s="2" t="s">
        <v>2874</v>
      </c>
      <c r="B224" s="2" t="s">
        <v>2875</v>
      </c>
      <c r="C224" s="2" t="s">
        <v>9</v>
      </c>
      <c r="D224" s="2" t="s">
        <v>2876</v>
      </c>
      <c r="E224" s="2" t="b">
        <v>0</v>
      </c>
      <c r="G224" s="2" t="s">
        <v>3201</v>
      </c>
      <c r="H224" s="3">
        <f>2*LN(2)/(VLOOKUP(RIGHT(A224,LEN(A224)-19),'Table S1c. Species'!A:O,13,FALSE)*60)*VLOOKUP(RIGHT(A224,LEN(A224)-19),'Table S1c. Species'!A:O,11,FALSE)/'Table S1c. Species'!K$277</f>
        <v>9.0406935779372842E-4</v>
      </c>
      <c r="I224" s="45" t="s">
        <v>1248</v>
      </c>
      <c r="J224" s="35">
        <f>VLOOKUP(I224,'Table S1c. Species'!A:O,15,FALSE)</f>
        <v>7.5394642558067134E-8</v>
      </c>
      <c r="O224" s="2" t="s">
        <v>2621</v>
      </c>
    </row>
    <row r="225" spans="1:15" ht="14" customHeight="1" x14ac:dyDescent="0.2">
      <c r="A225" s="2" t="s">
        <v>2958</v>
      </c>
      <c r="B225" s="2" t="s">
        <v>2959</v>
      </c>
      <c r="C225" s="2" t="s">
        <v>9</v>
      </c>
      <c r="D225" s="2" t="s">
        <v>2960</v>
      </c>
      <c r="E225" s="2" t="b">
        <v>0</v>
      </c>
      <c r="G225" s="2" t="s">
        <v>3202</v>
      </c>
      <c r="H225" s="3">
        <f>2*LN(2)/(VLOOKUP(RIGHT(A225,LEN(A225)-19),'Table S1c. Species'!A:O,13,FALSE)*60)*VLOOKUP(RIGHT(A225,LEN(A225)-19),'Table S1c. Species'!A:O,11,FALSE)/'Table S1c. Species'!K$277</f>
        <v>4.265761312471205E-2</v>
      </c>
      <c r="I225" s="45" t="s">
        <v>1366</v>
      </c>
      <c r="J225" s="35">
        <f>VLOOKUP(I225,'Table S1c. Species'!A:O,15,FALSE)</f>
        <v>2.9061493262694958E-6</v>
      </c>
      <c r="O225" s="2" t="s">
        <v>2621</v>
      </c>
    </row>
    <row r="226" spans="1:15" ht="14" customHeight="1" x14ac:dyDescent="0.2">
      <c r="A226" s="2" t="s">
        <v>2877</v>
      </c>
      <c r="B226" s="2" t="s">
        <v>2878</v>
      </c>
      <c r="C226" s="2" t="s">
        <v>9</v>
      </c>
      <c r="D226" s="2" t="s">
        <v>2879</v>
      </c>
      <c r="E226" s="2" t="b">
        <v>0</v>
      </c>
      <c r="G226" s="2" t="s">
        <v>3203</v>
      </c>
      <c r="H226" s="3">
        <f>2*LN(2)/(VLOOKUP(RIGHT(A226,LEN(A226)-19),'Table S1c. Species'!A:O,13,FALSE)*60)*VLOOKUP(RIGHT(A226,LEN(A226)-19),'Table S1c. Species'!A:O,11,FALSE)/'Table S1c. Species'!K$277</f>
        <v>3.6889082801610249E-4</v>
      </c>
      <c r="I226" s="45" t="s">
        <v>1253</v>
      </c>
      <c r="J226" s="35">
        <f>VLOOKUP(I226,'Table S1c. Species'!A:O,15,FALSE)</f>
        <v>2.5131547519355715E-8</v>
      </c>
      <c r="O226" s="2" t="s">
        <v>2621</v>
      </c>
    </row>
    <row r="227" spans="1:15" ht="14" customHeight="1" x14ac:dyDescent="0.2">
      <c r="A227" s="2" t="s">
        <v>2961</v>
      </c>
      <c r="B227" s="2" t="s">
        <v>2962</v>
      </c>
      <c r="C227" s="2" t="s">
        <v>9</v>
      </c>
      <c r="D227" s="2" t="s">
        <v>2963</v>
      </c>
      <c r="E227" s="2" t="b">
        <v>0</v>
      </c>
      <c r="G227" s="2" t="s">
        <v>3204</v>
      </c>
      <c r="H227" s="3">
        <f>2*LN(2)/(VLOOKUP(RIGHT(A227,LEN(A227)-19),'Table S1c. Species'!A:O,13,FALSE)*60)*VLOOKUP(RIGHT(A227,LEN(A227)-19),'Table S1c. Species'!A:O,11,FALSE)/'Table S1c. Species'!K$277</f>
        <v>4.7494605912062858E-2</v>
      </c>
      <c r="I227" s="45" t="s">
        <v>1370</v>
      </c>
      <c r="J227" s="35">
        <f>VLOOKUP(I227,'Table S1c. Species'!A:O,15,FALSE)</f>
        <v>2.8885572430059468E-6</v>
      </c>
      <c r="O227" s="2" t="s">
        <v>2621</v>
      </c>
    </row>
    <row r="228" spans="1:15" ht="14" customHeight="1" x14ac:dyDescent="0.2">
      <c r="A228" s="2" t="s">
        <v>2880</v>
      </c>
      <c r="B228" s="2" t="s">
        <v>2881</v>
      </c>
      <c r="C228" s="2" t="s">
        <v>9</v>
      </c>
      <c r="D228" s="2" t="s">
        <v>2882</v>
      </c>
      <c r="E228" s="2" t="b">
        <v>0</v>
      </c>
      <c r="G228" s="2" t="s">
        <v>3205</v>
      </c>
      <c r="H228" s="3">
        <f>2*LN(2)/(VLOOKUP(RIGHT(A228,LEN(A228)-19),'Table S1c. Species'!A:O,13,FALSE)*60)*VLOOKUP(RIGHT(A228,LEN(A228)-19),'Table S1c. Species'!A:O,11,FALSE)/'Table S1c. Species'!K$277</f>
        <v>4.132211498602533E-4</v>
      </c>
      <c r="I228" s="45" t="s">
        <v>1258</v>
      </c>
      <c r="J228" s="35">
        <f>VLOOKUP(I228,'Table S1c. Species'!A:O,15,FALSE)</f>
        <v>2.5131547519355715E-8</v>
      </c>
      <c r="O228" s="2" t="s">
        <v>2621</v>
      </c>
    </row>
    <row r="229" spans="1:15" ht="14" customHeight="1" x14ac:dyDescent="0.2">
      <c r="A229" s="2" t="s">
        <v>2964</v>
      </c>
      <c r="B229" s="2" t="s">
        <v>2965</v>
      </c>
      <c r="C229" s="2" t="s">
        <v>9</v>
      </c>
      <c r="D229" s="2" t="s">
        <v>2966</v>
      </c>
      <c r="E229" s="2" t="b">
        <v>0</v>
      </c>
      <c r="G229" s="2" t="s">
        <v>3206</v>
      </c>
      <c r="H229" s="3">
        <f>2*LN(2)/(VLOOKUP(RIGHT(A229,LEN(A229)-19),'Table S1c. Species'!A:O,13,FALSE)*60)*VLOOKUP(RIGHT(A229,LEN(A229)-19),'Table S1c. Species'!A:O,11,FALSE)/'Table S1c. Species'!K$277</f>
        <v>6.0271290519581895E-3</v>
      </c>
      <c r="I229" s="45" t="s">
        <v>1374</v>
      </c>
      <c r="J229" s="35">
        <f>VLOOKUP(I229,'Table S1c. Species'!A:O,15,FALSE)</f>
        <v>5.0263095038711417E-7</v>
      </c>
      <c r="O229" s="2" t="s">
        <v>2621</v>
      </c>
    </row>
    <row r="230" spans="1:15" ht="14" customHeight="1" x14ac:dyDescent="0.2">
      <c r="A230" s="2" t="s">
        <v>2883</v>
      </c>
      <c r="B230" s="2" t="s">
        <v>2884</v>
      </c>
      <c r="C230" s="2" t="s">
        <v>9</v>
      </c>
      <c r="D230" s="2" t="s">
        <v>2885</v>
      </c>
      <c r="E230" s="2" t="b">
        <v>0</v>
      </c>
      <c r="G230" s="2" t="s">
        <v>3207</v>
      </c>
      <c r="H230" s="3">
        <f>2*LN(2)/(VLOOKUP(RIGHT(A230,LEN(A230)-19),'Table S1c. Species'!A:O,13,FALSE)*60)*VLOOKUP(RIGHT(A230,LEN(A230)-19),'Table S1c. Species'!A:O,11,FALSE)/'Table S1c. Species'!K$277</f>
        <v>6.0271290519581895E-4</v>
      </c>
      <c r="I230" s="45" t="s">
        <v>1263</v>
      </c>
      <c r="J230" s="35">
        <f>VLOOKUP(I230,'Table S1c. Species'!A:O,15,FALSE)</f>
        <v>5.0263095038711429E-8</v>
      </c>
      <c r="O230" s="2" t="s">
        <v>2621</v>
      </c>
    </row>
    <row r="231" spans="1:15" ht="14" customHeight="1" x14ac:dyDescent="0.2">
      <c r="A231" s="2" t="s">
        <v>2967</v>
      </c>
      <c r="B231" s="2" t="s">
        <v>2968</v>
      </c>
      <c r="C231" s="2" t="s">
        <v>9</v>
      </c>
      <c r="D231" s="2" t="s">
        <v>2969</v>
      </c>
      <c r="E231" s="2" t="b">
        <v>0</v>
      </c>
      <c r="G231" s="2" t="s">
        <v>3208</v>
      </c>
      <c r="H231" s="3">
        <f>2*LN(2)/(VLOOKUP(RIGHT(A231,LEN(A231)-19),'Table S1c. Species'!A:O,13,FALSE)*60)*VLOOKUP(RIGHT(A231,LEN(A231)-19),'Table S1c. Species'!A:O,11,FALSE)/'Table S1c. Species'!K$277</f>
        <v>6.0271290519581895E-3</v>
      </c>
      <c r="I231" s="45" t="s">
        <v>1378</v>
      </c>
      <c r="J231" s="35">
        <f>VLOOKUP(I231,'Table S1c. Species'!A:O,15,FALSE)</f>
        <v>5.0263095038711417E-7</v>
      </c>
      <c r="O231" s="2" t="s">
        <v>2621</v>
      </c>
    </row>
    <row r="232" spans="1:15" ht="14" customHeight="1" x14ac:dyDescent="0.2">
      <c r="A232" s="2" t="s">
        <v>2886</v>
      </c>
      <c r="B232" s="2" t="s">
        <v>2887</v>
      </c>
      <c r="C232" s="2" t="s">
        <v>9</v>
      </c>
      <c r="D232" s="2" t="s">
        <v>2888</v>
      </c>
      <c r="E232" s="2" t="b">
        <v>0</v>
      </c>
      <c r="G232" s="2" t="s">
        <v>3209</v>
      </c>
      <c r="H232" s="3">
        <f>2*LN(2)/(VLOOKUP(RIGHT(A232,LEN(A232)-19),'Table S1c. Species'!A:O,13,FALSE)*60)*VLOOKUP(RIGHT(A232,LEN(A232)-19),'Table S1c. Species'!A:O,11,FALSE)/'Table S1c. Species'!K$277</f>
        <v>6.0271290519581895E-4</v>
      </c>
      <c r="I232" s="45" t="s">
        <v>1268</v>
      </c>
      <c r="J232" s="35">
        <f>VLOOKUP(I232,'Table S1c. Species'!A:O,15,FALSE)</f>
        <v>5.0263095038711429E-8</v>
      </c>
      <c r="O232" s="2" t="s">
        <v>2621</v>
      </c>
    </row>
    <row r="233" spans="1:15" ht="14" customHeight="1" x14ac:dyDescent="0.2">
      <c r="A233" s="2" t="s">
        <v>2254</v>
      </c>
      <c r="B233" s="2" t="s">
        <v>2255</v>
      </c>
      <c r="C233" s="2" t="s">
        <v>5</v>
      </c>
      <c r="D233" s="2" t="s">
        <v>2256</v>
      </c>
      <c r="E233" s="2" t="b">
        <v>0</v>
      </c>
      <c r="F233" s="2" t="s">
        <v>1243</v>
      </c>
      <c r="G233" s="2" t="s">
        <v>3210</v>
      </c>
      <c r="H233" s="3">
        <f>2*LN(2)/(VLOOKUP(CONCATENATE(RIGHT(A233,LEN(A233)-15),"-Rna"),'Table S1c. Species'!A:O,13,FALSE)*60)*VLOOKUP(CONCATENATE(RIGHT(A233,LEN(A233)-15),"-Rna"),'Table S1c. Species'!A:O,11,FALSE)/'Table S1c. Species'!K$263</f>
        <v>3.3051033474152656E-3</v>
      </c>
      <c r="I233" s="34" t="s">
        <v>352</v>
      </c>
      <c r="J233" s="35">
        <f>VLOOKUP(I233,'Table S1c. Species'!A:O,15,FALSE)</f>
        <v>1.8848660639516785E-9</v>
      </c>
      <c r="M233" s="54" t="s">
        <v>1393</v>
      </c>
      <c r="N233" s="37" t="s">
        <v>2257</v>
      </c>
      <c r="O233" s="2" t="s">
        <v>2258</v>
      </c>
    </row>
    <row r="234" spans="1:15" ht="14" customHeight="1" x14ac:dyDescent="0.2">
      <c r="A234" s="2" t="s">
        <v>2259</v>
      </c>
      <c r="B234" s="2" t="s">
        <v>2260</v>
      </c>
      <c r="C234" s="2" t="s">
        <v>5</v>
      </c>
      <c r="D234" s="2" t="s">
        <v>2261</v>
      </c>
      <c r="E234" s="2" t="b">
        <v>0</v>
      </c>
      <c r="F234" s="2" t="s">
        <v>1243</v>
      </c>
      <c r="G234" s="2" t="s">
        <v>3211</v>
      </c>
      <c r="H234" s="3">
        <f>2*LN(2)/(VLOOKUP(CONCATENATE(RIGHT(A234,LEN(A234)-15),"-Rna"),'Table S1c. Species'!A:O,13,FALSE)*60)*VLOOKUP(CONCATENATE(RIGHT(A234,LEN(A234)-15),"-Rna"),'Table S1c. Species'!A:O,11,FALSE)/'Table S1c. Species'!K$263</f>
        <v>4.6741703990710419E-3</v>
      </c>
      <c r="I234" s="34" t="s">
        <v>360</v>
      </c>
      <c r="J234" s="35">
        <f>VLOOKUP(I234,'Table S1c. Species'!A:O,15,FALSE)</f>
        <v>1.8848660639516785E-9</v>
      </c>
      <c r="M234" s="54" t="s">
        <v>1393</v>
      </c>
      <c r="N234" s="37" t="s">
        <v>2257</v>
      </c>
      <c r="O234" s="2" t="s">
        <v>2258</v>
      </c>
    </row>
    <row r="235" spans="1:15" ht="14" customHeight="1" x14ac:dyDescent="0.2">
      <c r="A235" s="2" t="s">
        <v>2262</v>
      </c>
      <c r="B235" s="2" t="s">
        <v>2263</v>
      </c>
      <c r="C235" s="2" t="s">
        <v>5</v>
      </c>
      <c r="D235" s="2" t="s">
        <v>2264</v>
      </c>
      <c r="E235" s="2" t="b">
        <v>0</v>
      </c>
      <c r="F235" s="2" t="s">
        <v>1243</v>
      </c>
      <c r="G235" s="2" t="s">
        <v>3212</v>
      </c>
      <c r="H235" s="3">
        <f>2*LN(2)/(VLOOKUP(CONCATENATE(RIGHT(A235,LEN(A235)-15),"-Rna"),'Table S1c. Species'!A:O,13,FALSE)*60)*VLOOKUP(CONCATENATE(RIGHT(A235,LEN(A235)-15),"-Rna"),'Table S1c. Species'!A:O,11,FALSE)/'Table S1c. Species'!K$263</f>
        <v>2.8852568605830619E-3</v>
      </c>
      <c r="I235" s="34" t="s">
        <v>366</v>
      </c>
      <c r="J235" s="35">
        <f>VLOOKUP(I235,'Table S1c. Species'!A:O,15,FALSE)</f>
        <v>1.8848660639516785E-9</v>
      </c>
      <c r="M235" s="54" t="s">
        <v>1393</v>
      </c>
      <c r="N235" s="37" t="s">
        <v>2257</v>
      </c>
      <c r="O235" s="2" t="s">
        <v>2258</v>
      </c>
    </row>
    <row r="236" spans="1:15" ht="14" customHeight="1" x14ac:dyDescent="0.2">
      <c r="A236" s="2" t="s">
        <v>2265</v>
      </c>
      <c r="B236" s="2" t="s">
        <v>2266</v>
      </c>
      <c r="C236" s="2" t="s">
        <v>5</v>
      </c>
      <c r="D236" s="2" t="s">
        <v>2267</v>
      </c>
      <c r="E236" s="2" t="b">
        <v>0</v>
      </c>
      <c r="F236" s="2" t="s">
        <v>1243</v>
      </c>
      <c r="G236" s="2" t="s">
        <v>3213</v>
      </c>
      <c r="H236" s="3">
        <f>2*LN(2)/(VLOOKUP(CONCATENATE(RIGHT(A236,LEN(A236)-15),"-Rna"),'Table S1c. Species'!A:O,13,FALSE)*60)*VLOOKUP(CONCATENATE(RIGHT(A236,LEN(A236)-15),"-Rna"),'Table S1c. Species'!A:O,11,FALSE)/'Table S1c. Species'!K$263</f>
        <v>3.1938232394169092E-3</v>
      </c>
      <c r="I236" s="34" t="s">
        <v>371</v>
      </c>
      <c r="J236" s="35">
        <f>VLOOKUP(I236,'Table S1c. Species'!A:O,15,FALSE)</f>
        <v>1.8848660639516785E-9</v>
      </c>
      <c r="M236" s="54" t="s">
        <v>1393</v>
      </c>
      <c r="N236" s="37" t="s">
        <v>2257</v>
      </c>
      <c r="O236" s="2" t="s">
        <v>2258</v>
      </c>
    </row>
    <row r="237" spans="1:15" ht="14" customHeight="1" x14ac:dyDescent="0.2">
      <c r="A237" s="2" t="s">
        <v>2268</v>
      </c>
      <c r="B237" s="2" t="s">
        <v>2269</v>
      </c>
      <c r="C237" s="2" t="s">
        <v>5</v>
      </c>
      <c r="D237" s="2" t="s">
        <v>2270</v>
      </c>
      <c r="E237" s="2" t="b">
        <v>0</v>
      </c>
      <c r="F237" s="2" t="s">
        <v>1243</v>
      </c>
      <c r="G237" s="2" t="s">
        <v>3214</v>
      </c>
      <c r="H237" s="3">
        <f>2*LN(2)/(VLOOKUP(CONCATENATE(RIGHT(A237,LEN(A237)-15),"-Rna"),'Table S1c. Species'!A:O,13,FALSE)*60)*VLOOKUP(CONCATENATE(RIGHT(A237,LEN(A237)-15),"-Rna"),'Table S1c. Species'!A:O,11,FALSE)/'Table S1c. Species'!K$263</f>
        <v>4.9654967517812282E-3</v>
      </c>
      <c r="I237" s="34" t="s">
        <v>376</v>
      </c>
      <c r="J237" s="35">
        <f>VLOOKUP(I237,'Table S1c. Species'!A:O,15,FALSE)</f>
        <v>3.082802532856538E-9</v>
      </c>
      <c r="M237" s="54" t="s">
        <v>1393</v>
      </c>
      <c r="N237" s="37" t="s">
        <v>2257</v>
      </c>
      <c r="O237" s="2" t="s">
        <v>2258</v>
      </c>
    </row>
    <row r="238" spans="1:15" ht="14" customHeight="1" x14ac:dyDescent="0.2">
      <c r="A238" s="2" t="s">
        <v>2271</v>
      </c>
      <c r="B238" s="2" t="s">
        <v>2272</v>
      </c>
      <c r="C238" s="2" t="s">
        <v>5</v>
      </c>
      <c r="D238" s="2" t="s">
        <v>2273</v>
      </c>
      <c r="E238" s="2" t="b">
        <v>0</v>
      </c>
      <c r="F238" s="2" t="s">
        <v>1243</v>
      </c>
      <c r="G238" s="2" t="s">
        <v>3215</v>
      </c>
      <c r="H238" s="3">
        <f>2*LN(2)/(VLOOKUP(CONCATENATE(RIGHT(A238,LEN(A238)-15),"-Rna"),'Table S1c. Species'!A:O,13,FALSE)*60)*VLOOKUP(CONCATENATE(RIGHT(A238,LEN(A238)-15),"-Rna"),'Table S1c. Species'!A:O,11,FALSE)/'Table S1c. Species'!K$263</f>
        <v>8.9719323072689448E-3</v>
      </c>
      <c r="I238" s="34" t="s">
        <v>381</v>
      </c>
      <c r="J238" s="35">
        <f>VLOOKUP(I238,'Table S1c. Species'!A:O,15,FALSE)</f>
        <v>4.5598895733500194E-9</v>
      </c>
      <c r="M238" s="54" t="s">
        <v>1393</v>
      </c>
      <c r="N238" s="37" t="s">
        <v>2257</v>
      </c>
      <c r="O238" s="2" t="s">
        <v>2258</v>
      </c>
    </row>
    <row r="239" spans="1:15" ht="14" customHeight="1" x14ac:dyDescent="0.2">
      <c r="A239" s="2" t="s">
        <v>2274</v>
      </c>
      <c r="B239" s="2" t="s">
        <v>2275</v>
      </c>
      <c r="C239" s="2" t="s">
        <v>5</v>
      </c>
      <c r="D239" s="2" t="s">
        <v>2276</v>
      </c>
      <c r="E239" s="2" t="b">
        <v>0</v>
      </c>
      <c r="F239" s="2" t="s">
        <v>1243</v>
      </c>
      <c r="G239" s="2" t="s">
        <v>3216</v>
      </c>
      <c r="H239" s="3">
        <f>2*LN(2)/(VLOOKUP(CONCATENATE(RIGHT(A239,LEN(A239)-15),"-Rna"),'Table S1c. Species'!A:O,13,FALSE)*60)*VLOOKUP(CONCATENATE(RIGHT(A239,LEN(A239)-15),"-Rna"),'Table S1c. Species'!A:O,11,FALSE)/'Table S1c. Species'!K$263</f>
        <v>2.8024711272206463E-3</v>
      </c>
      <c r="I239" s="34" t="s">
        <v>386</v>
      </c>
      <c r="J239" s="35">
        <f>VLOOKUP(I239,'Table S1c. Species'!A:O,15,FALSE)</f>
        <v>1.8848660639516785E-9</v>
      </c>
      <c r="M239" s="54" t="s">
        <v>1393</v>
      </c>
      <c r="N239" s="37" t="s">
        <v>2257</v>
      </c>
      <c r="O239" s="2" t="s">
        <v>2258</v>
      </c>
    </row>
    <row r="240" spans="1:15" ht="14" customHeight="1" x14ac:dyDescent="0.2">
      <c r="A240" s="2" t="s">
        <v>2277</v>
      </c>
      <c r="B240" s="2" t="s">
        <v>2278</v>
      </c>
      <c r="C240" s="2" t="s">
        <v>5</v>
      </c>
      <c r="D240" s="2" t="s">
        <v>2279</v>
      </c>
      <c r="E240" s="2" t="b">
        <v>0</v>
      </c>
      <c r="F240" s="2" t="s">
        <v>1243</v>
      </c>
      <c r="G240" s="2" t="s">
        <v>3217</v>
      </c>
      <c r="H240" s="3">
        <f>2*LN(2)/(VLOOKUP(CONCATENATE(RIGHT(A240,LEN(A240)-15),"-Rna"),'Table S1c. Species'!A:O,13,FALSE)*60)*VLOOKUP(CONCATENATE(RIGHT(A240,LEN(A240)-15),"-Rna"),'Table S1c. Species'!A:O,11,FALSE)/'Table S1c. Species'!K$263</f>
        <v>2.3174387209990857E-3</v>
      </c>
      <c r="I240" s="34" t="s">
        <v>391</v>
      </c>
      <c r="J240" s="35">
        <f>VLOOKUP(I240,'Table S1c. Species'!A:O,15,FALSE)</f>
        <v>1.8848660639516785E-9</v>
      </c>
      <c r="M240" s="54" t="s">
        <v>1393</v>
      </c>
      <c r="N240" s="37" t="s">
        <v>2257</v>
      </c>
      <c r="O240" s="2" t="s">
        <v>2258</v>
      </c>
    </row>
    <row r="241" spans="1:15" ht="14" customHeight="1" x14ac:dyDescent="0.2">
      <c r="A241" s="2" t="s">
        <v>2280</v>
      </c>
      <c r="B241" s="2" t="s">
        <v>2281</v>
      </c>
      <c r="C241" s="2" t="s">
        <v>5</v>
      </c>
      <c r="D241" s="2" t="s">
        <v>2282</v>
      </c>
      <c r="E241" s="2" t="b">
        <v>0</v>
      </c>
      <c r="F241" s="2" t="s">
        <v>1243</v>
      </c>
      <c r="G241" s="2" t="s">
        <v>3218</v>
      </c>
      <c r="H241" s="3">
        <f>2*LN(2)/(VLOOKUP(CONCATENATE(RIGHT(A241,LEN(A241)-15),"-Rna"),'Table S1c. Species'!A:O,13,FALSE)*60)*VLOOKUP(CONCATENATE(RIGHT(A241,LEN(A241)-15),"-Rna"),'Table S1c. Species'!A:O,11,FALSE)/'Table S1c. Species'!K$263</f>
        <v>5.5176353529107413E-3</v>
      </c>
      <c r="I241" s="34" t="s">
        <v>396</v>
      </c>
      <c r="J241" s="35">
        <f>VLOOKUP(I241,'Table S1c. Species'!A:O,15,FALSE)</f>
        <v>1.8848660639516785E-9</v>
      </c>
      <c r="M241" s="54" t="s">
        <v>1393</v>
      </c>
      <c r="N241" s="37" t="s">
        <v>2257</v>
      </c>
      <c r="O241" s="2" t="s">
        <v>2258</v>
      </c>
    </row>
    <row r="242" spans="1:15" ht="14" customHeight="1" x14ac:dyDescent="0.2">
      <c r="A242" s="2" t="s">
        <v>2283</v>
      </c>
      <c r="B242" s="2" t="s">
        <v>2284</v>
      </c>
      <c r="C242" s="2" t="s">
        <v>5</v>
      </c>
      <c r="D242" s="2" t="s">
        <v>2285</v>
      </c>
      <c r="E242" s="2" t="b">
        <v>0</v>
      </c>
      <c r="F242" s="2" t="s">
        <v>1243</v>
      </c>
      <c r="G242" s="2" t="s">
        <v>3219</v>
      </c>
      <c r="H242" s="3">
        <f>2*LN(2)/(VLOOKUP(CONCATENATE(RIGHT(A242,LEN(A242)-15),"-Rna"),'Table S1c. Species'!A:O,13,FALSE)*60)*VLOOKUP(CONCATENATE(RIGHT(A242,LEN(A242)-15),"-Rna"),'Table S1c. Species'!A:O,11,FALSE)/'Table S1c. Species'!K$263</f>
        <v>1.572745265320141E-3</v>
      </c>
      <c r="I242" s="34" t="s">
        <v>401</v>
      </c>
      <c r="J242" s="35">
        <f>VLOOKUP(I242,'Table S1c. Species'!A:O,15,FALSE)</f>
        <v>1.8848660639516785E-9</v>
      </c>
      <c r="M242" s="54" t="s">
        <v>1393</v>
      </c>
      <c r="N242" s="37" t="s">
        <v>2257</v>
      </c>
      <c r="O242" s="2" t="s">
        <v>2258</v>
      </c>
    </row>
    <row r="243" spans="1:15" ht="14" customHeight="1" x14ac:dyDescent="0.2">
      <c r="A243" s="2" t="s">
        <v>2286</v>
      </c>
      <c r="B243" s="2" t="s">
        <v>2287</v>
      </c>
      <c r="C243" s="2" t="s">
        <v>5</v>
      </c>
      <c r="D243" s="2" t="s">
        <v>2288</v>
      </c>
      <c r="E243" s="2" t="b">
        <v>0</v>
      </c>
      <c r="F243" s="2" t="s">
        <v>1243</v>
      </c>
      <c r="G243" s="2" t="s">
        <v>3220</v>
      </c>
      <c r="H243" s="3">
        <f>2*LN(2)/(VLOOKUP(CONCATENATE(RIGHT(A243,LEN(A243)-15),"-Rna"),'Table S1c. Species'!A:O,13,FALSE)*60)*VLOOKUP(CONCATENATE(RIGHT(A243,LEN(A243)-15),"-Rna"),'Table S1c. Species'!A:O,11,FALSE)/'Table S1c. Species'!K$263</f>
        <v>3.7747986102755361E-3</v>
      </c>
      <c r="I243" s="34" t="s">
        <v>406</v>
      </c>
      <c r="J243" s="35">
        <f>VLOOKUP(I243,'Table S1c. Species'!A:O,15,FALSE)</f>
        <v>1.98820062823841E-9</v>
      </c>
      <c r="M243" s="54" t="s">
        <v>1393</v>
      </c>
      <c r="N243" s="37" t="s">
        <v>2257</v>
      </c>
      <c r="O243" s="2" t="s">
        <v>2258</v>
      </c>
    </row>
    <row r="244" spans="1:15" ht="14" customHeight="1" x14ac:dyDescent="0.2">
      <c r="A244" s="2" t="s">
        <v>2289</v>
      </c>
      <c r="B244" s="2" t="s">
        <v>2290</v>
      </c>
      <c r="C244" s="2" t="s">
        <v>5</v>
      </c>
      <c r="D244" s="2" t="s">
        <v>2291</v>
      </c>
      <c r="E244" s="2" t="b">
        <v>0</v>
      </c>
      <c r="F244" s="2" t="s">
        <v>1243</v>
      </c>
      <c r="G244" s="2" t="s">
        <v>3221</v>
      </c>
      <c r="H244" s="3">
        <f>2*LN(2)/(VLOOKUP(CONCATENATE(RIGHT(A244,LEN(A244)-15),"-Rna"),'Table S1c. Species'!A:O,13,FALSE)*60)*VLOOKUP(CONCATENATE(RIGHT(A244,LEN(A244)-15),"-Rna"),'Table S1c. Species'!A:O,11,FALSE)/'Table S1c. Species'!K$263</f>
        <v>1.1939901707865767E-2</v>
      </c>
      <c r="I244" s="34" t="s">
        <v>411</v>
      </c>
      <c r="J244" s="35">
        <f>VLOOKUP(I244,'Table S1c. Species'!A:O,15,FALSE)</f>
        <v>5.4853379232709971E-9</v>
      </c>
      <c r="M244" s="54" t="s">
        <v>1393</v>
      </c>
      <c r="N244" s="37" t="s">
        <v>2257</v>
      </c>
      <c r="O244" s="2" t="s">
        <v>2258</v>
      </c>
    </row>
    <row r="245" spans="1:15" ht="14" customHeight="1" x14ac:dyDescent="0.2">
      <c r="A245" s="2" t="s">
        <v>2517</v>
      </c>
      <c r="B245" s="2" t="s">
        <v>2518</v>
      </c>
      <c r="C245" s="2" t="s">
        <v>5</v>
      </c>
      <c r="D245" s="2" t="s">
        <v>2519</v>
      </c>
      <c r="E245" s="2" t="b">
        <v>0</v>
      </c>
      <c r="F245" s="2" t="s">
        <v>1243</v>
      </c>
      <c r="G245" s="2" t="s">
        <v>3222</v>
      </c>
      <c r="H245" s="3">
        <f>2*LN(2)/(VLOOKUP(CONCATENATE(RIGHT(A245,LEN(A245)-15),"-Rna"),'Table S1c. Species'!A:O,13,FALSE)*60)*VLOOKUP(CONCATENATE(RIGHT(A245,LEN(A245)-15),"-Rna"),'Table S1c. Species'!A:O,11,FALSE)/'Table S1c. Species'!K$263</f>
        <v>2.5640439565469105E-3</v>
      </c>
      <c r="I245" s="34" t="s">
        <v>791</v>
      </c>
      <c r="J245" s="35">
        <f>VLOOKUP(I245,'Table S1c. Species'!A:O,15,FALSE)</f>
        <v>1.8848660639516785E-9</v>
      </c>
      <c r="M245" s="54" t="s">
        <v>1393</v>
      </c>
      <c r="N245" s="37" t="s">
        <v>2257</v>
      </c>
      <c r="O245" s="2" t="s">
        <v>2258</v>
      </c>
    </row>
    <row r="246" spans="1:15" ht="14" customHeight="1" x14ac:dyDescent="0.2">
      <c r="A246" s="2" t="s">
        <v>2292</v>
      </c>
      <c r="B246" s="2" t="s">
        <v>2293</v>
      </c>
      <c r="C246" s="2" t="s">
        <v>5</v>
      </c>
      <c r="D246" s="2" t="s">
        <v>2294</v>
      </c>
      <c r="E246" s="2" t="b">
        <v>0</v>
      </c>
      <c r="F246" s="2" t="s">
        <v>1243</v>
      </c>
      <c r="G246" s="2" t="s">
        <v>3223</v>
      </c>
      <c r="H246" s="3">
        <f>2*LN(2)/(VLOOKUP(CONCATENATE(RIGHT(A246,LEN(A246)-15),"-Rna"),'Table S1c. Species'!A:O,13,FALSE)*60)*VLOOKUP(CONCATENATE(RIGHT(A246,LEN(A246)-15),"-Rna"),'Table S1c. Species'!A:O,11,FALSE)/'Table S1c. Species'!K$263</f>
        <v>3.6548977076715687E-3</v>
      </c>
      <c r="I246" s="34" t="s">
        <v>416</v>
      </c>
      <c r="J246" s="35">
        <f>VLOOKUP(I246,'Table S1c. Species'!A:O,15,FALSE)</f>
        <v>1.8848660639516785E-9</v>
      </c>
      <c r="M246" s="54" t="s">
        <v>1393</v>
      </c>
      <c r="N246" s="37" t="s">
        <v>2257</v>
      </c>
      <c r="O246" s="2" t="s">
        <v>2258</v>
      </c>
    </row>
    <row r="247" spans="1:15" ht="14" customHeight="1" x14ac:dyDescent="0.2">
      <c r="A247" s="2" t="s">
        <v>2295</v>
      </c>
      <c r="B247" s="2" t="s">
        <v>2296</v>
      </c>
      <c r="C247" s="2" t="s">
        <v>5</v>
      </c>
      <c r="D247" s="2" t="s">
        <v>2297</v>
      </c>
      <c r="E247" s="2" t="b">
        <v>0</v>
      </c>
      <c r="F247" s="2" t="s">
        <v>1243</v>
      </c>
      <c r="G247" s="2" t="s">
        <v>3224</v>
      </c>
      <c r="H247" s="3">
        <f>2*LN(2)/(VLOOKUP(CONCATENATE(RIGHT(A247,LEN(A247)-15),"-Rna"),'Table S1c. Species'!A:O,13,FALSE)*60)*VLOOKUP(CONCATENATE(RIGHT(A247,LEN(A247)-15),"-Rna"),'Table S1c. Species'!A:O,11,FALSE)/'Table S1c. Species'!K$263</f>
        <v>2.6022902151198418E-3</v>
      </c>
      <c r="I247" s="34" t="s">
        <v>421</v>
      </c>
      <c r="J247" s="35">
        <f>VLOOKUP(I247,'Table S1c. Species'!A:O,15,FALSE)</f>
        <v>1.8848660639516785E-9</v>
      </c>
      <c r="M247" s="54" t="s">
        <v>1393</v>
      </c>
      <c r="N247" s="37" t="s">
        <v>2257</v>
      </c>
      <c r="O247" s="2" t="s">
        <v>2258</v>
      </c>
    </row>
    <row r="248" spans="1:15" ht="14" customHeight="1" x14ac:dyDescent="0.2">
      <c r="A248" s="2" t="s">
        <v>2298</v>
      </c>
      <c r="B248" s="2" t="s">
        <v>2299</v>
      </c>
      <c r="C248" s="2" t="s">
        <v>5</v>
      </c>
      <c r="D248" s="2" t="s">
        <v>2300</v>
      </c>
      <c r="E248" s="2" t="b">
        <v>0</v>
      </c>
      <c r="F248" s="2" t="s">
        <v>1243</v>
      </c>
      <c r="G248" s="2" t="s">
        <v>3225</v>
      </c>
      <c r="H248" s="3">
        <f>2*LN(2)/(VLOOKUP(CONCATENATE(RIGHT(A248,LEN(A248)-15),"-Rna"),'Table S1c. Species'!A:O,13,FALSE)*60)*VLOOKUP(CONCATENATE(RIGHT(A248,LEN(A248)-15),"-Rna"),'Table S1c. Species'!A:O,11,FALSE)/'Table S1c. Species'!K$263</f>
        <v>2.6022902151198418E-3</v>
      </c>
      <c r="I248" s="34" t="s">
        <v>426</v>
      </c>
      <c r="J248" s="35">
        <f>VLOOKUP(I248,'Table S1c. Species'!A:O,15,FALSE)</f>
        <v>1.8848660639516785E-9</v>
      </c>
      <c r="M248" s="54" t="s">
        <v>1393</v>
      </c>
      <c r="N248" s="37" t="s">
        <v>2257</v>
      </c>
      <c r="O248" s="2" t="s">
        <v>2258</v>
      </c>
    </row>
    <row r="249" spans="1:15" ht="14" customHeight="1" x14ac:dyDescent="0.2">
      <c r="A249" s="2" t="s">
        <v>2301</v>
      </c>
      <c r="B249" s="2" t="s">
        <v>2302</v>
      </c>
      <c r="C249" s="2" t="s">
        <v>5</v>
      </c>
      <c r="D249" s="2" t="s">
        <v>2303</v>
      </c>
      <c r="E249" s="2" t="b">
        <v>0</v>
      </c>
      <c r="F249" s="2" t="s">
        <v>1243</v>
      </c>
      <c r="G249" s="2" t="s">
        <v>3226</v>
      </c>
      <c r="H249" s="3">
        <f>2*LN(2)/(VLOOKUP(CONCATENATE(RIGHT(A249,LEN(A249)-15),"-Rna"),'Table S1c. Species'!A:O,13,FALSE)*60)*VLOOKUP(CONCATENATE(RIGHT(A249,LEN(A249)-15),"-Rna"),'Table S1c. Species'!A:O,11,FALSE)/'Table S1c. Species'!K$263</f>
        <v>2.0204129655526488E-3</v>
      </c>
      <c r="I249" s="34" t="s">
        <v>431</v>
      </c>
      <c r="J249" s="35">
        <f>VLOOKUP(I249,'Table S1c. Species'!A:O,15,FALSE)</f>
        <v>1.8848660639516785E-9</v>
      </c>
      <c r="M249" s="54" t="s">
        <v>1393</v>
      </c>
      <c r="N249" s="37" t="s">
        <v>2257</v>
      </c>
      <c r="O249" s="2" t="s">
        <v>2258</v>
      </c>
    </row>
    <row r="250" spans="1:15" ht="14" customHeight="1" x14ac:dyDescent="0.2">
      <c r="A250" s="2" t="s">
        <v>2304</v>
      </c>
      <c r="B250" s="2" t="s">
        <v>2305</v>
      </c>
      <c r="C250" s="2" t="s">
        <v>5</v>
      </c>
      <c r="D250" s="2" t="s">
        <v>2306</v>
      </c>
      <c r="E250" s="2" t="b">
        <v>0</v>
      </c>
      <c r="F250" s="2" t="s">
        <v>1243</v>
      </c>
      <c r="G250" s="2" t="s">
        <v>3227</v>
      </c>
      <c r="H250" s="3">
        <f>2*LN(2)/(VLOOKUP(CONCATENATE(RIGHT(A250,LEN(A250)-15),"-Rna"),'Table S1c. Species'!A:O,13,FALSE)*60)*VLOOKUP(CONCATENATE(RIGHT(A250,LEN(A250)-15),"-Rna"),'Table S1c. Species'!A:O,11,FALSE)/'Table S1c. Species'!K$263</f>
        <v>2.49461042365583E-3</v>
      </c>
      <c r="I250" s="34" t="s">
        <v>436</v>
      </c>
      <c r="J250" s="35">
        <f>VLOOKUP(I250,'Table S1c. Species'!A:O,15,FALSE)</f>
        <v>1.8848660639516785E-9</v>
      </c>
      <c r="M250" s="54" t="s">
        <v>1393</v>
      </c>
      <c r="N250" s="37" t="s">
        <v>2257</v>
      </c>
      <c r="O250" s="2" t="s">
        <v>2258</v>
      </c>
    </row>
    <row r="251" spans="1:15" ht="14" customHeight="1" x14ac:dyDescent="0.2">
      <c r="A251" s="2" t="s">
        <v>2307</v>
      </c>
      <c r="B251" s="2" t="s">
        <v>2308</v>
      </c>
      <c r="C251" s="2" t="s">
        <v>5</v>
      </c>
      <c r="D251" s="2" t="s">
        <v>2309</v>
      </c>
      <c r="E251" s="2" t="b">
        <v>0</v>
      </c>
      <c r="F251" s="2" t="s">
        <v>1243</v>
      </c>
      <c r="G251" s="2" t="s">
        <v>3228</v>
      </c>
      <c r="H251" s="3">
        <f>2*LN(2)/(VLOOKUP(CONCATENATE(RIGHT(A251,LEN(A251)-15),"-Rna"),'Table S1c. Species'!A:O,13,FALSE)*60)*VLOOKUP(CONCATENATE(RIGHT(A251,LEN(A251)-15),"-Rna"),'Table S1c. Species'!A:O,11,FALSE)/'Table S1c. Species'!K$263</f>
        <v>2.6391412977860044E-3</v>
      </c>
      <c r="I251" s="34" t="s">
        <v>441</v>
      </c>
      <c r="J251" s="35">
        <f>VLOOKUP(I251,'Table S1c. Species'!A:O,15,FALSE)</f>
        <v>1.8848660639516785E-9</v>
      </c>
      <c r="M251" s="54" t="s">
        <v>1393</v>
      </c>
      <c r="N251" s="37" t="s">
        <v>2257</v>
      </c>
      <c r="O251" s="2" t="s">
        <v>2258</v>
      </c>
    </row>
    <row r="252" spans="1:15" ht="14" customHeight="1" x14ac:dyDescent="0.2">
      <c r="A252" s="2" t="s">
        <v>2310</v>
      </c>
      <c r="B252" s="2" t="s">
        <v>2311</v>
      </c>
      <c r="C252" s="2" t="s">
        <v>5</v>
      </c>
      <c r="D252" s="2" t="s">
        <v>2312</v>
      </c>
      <c r="E252" s="2" t="b">
        <v>0</v>
      </c>
      <c r="F252" s="2" t="s">
        <v>1243</v>
      </c>
      <c r="G252" s="2" t="s">
        <v>3229</v>
      </c>
      <c r="H252" s="3">
        <f>2*LN(2)/(VLOOKUP(CONCATENATE(RIGHT(A252,LEN(A252)-15),"-Rna"),'Table S1c. Species'!A:O,13,FALSE)*60)*VLOOKUP(CONCATENATE(RIGHT(A252,LEN(A252)-15),"-Rna"),'Table S1c. Species'!A:O,11,FALSE)/'Table S1c. Species'!K$263</f>
        <v>8.9719323072689448E-3</v>
      </c>
      <c r="I252" s="34" t="s">
        <v>446</v>
      </c>
      <c r="J252" s="35">
        <f>VLOOKUP(I252,'Table S1c. Species'!A:O,15,FALSE)</f>
        <v>4.5598895733500194E-9</v>
      </c>
      <c r="M252" s="54" t="s">
        <v>1393</v>
      </c>
      <c r="N252" s="37" t="s">
        <v>2257</v>
      </c>
      <c r="O252" s="2" t="s">
        <v>2258</v>
      </c>
    </row>
    <row r="253" spans="1:15" ht="14" customHeight="1" x14ac:dyDescent="0.2">
      <c r="A253" s="2" t="s">
        <v>2313</v>
      </c>
      <c r="B253" s="2" t="s">
        <v>2314</v>
      </c>
      <c r="C253" s="2" t="s">
        <v>5</v>
      </c>
      <c r="D253" s="2" t="s">
        <v>2315</v>
      </c>
      <c r="E253" s="2" t="b">
        <v>0</v>
      </c>
      <c r="F253" s="2" t="s">
        <v>1243</v>
      </c>
      <c r="G253" s="2" t="s">
        <v>3230</v>
      </c>
      <c r="H253" s="3">
        <f>2*LN(2)/(VLOOKUP(CONCATENATE(RIGHT(A253,LEN(A253)-15),"-Rna"),'Table S1c. Species'!A:O,13,FALSE)*60)*VLOOKUP(CONCATENATE(RIGHT(A253,LEN(A253)-15),"-Rna"),'Table S1c. Species'!A:O,11,FALSE)/'Table S1c. Species'!K$263</f>
        <v>2.4530473942290932E-3</v>
      </c>
      <c r="I253" s="34" t="s">
        <v>451</v>
      </c>
      <c r="J253" s="35">
        <f>VLOOKUP(I253,'Table S1c. Species'!A:O,15,FALSE)</f>
        <v>1.8848660639516785E-9</v>
      </c>
      <c r="M253" s="54" t="s">
        <v>1393</v>
      </c>
      <c r="N253" s="37" t="s">
        <v>2257</v>
      </c>
      <c r="O253" s="2" t="s">
        <v>2258</v>
      </c>
    </row>
    <row r="254" spans="1:15" ht="14" customHeight="1" x14ac:dyDescent="0.2">
      <c r="A254" s="2" t="s">
        <v>2316</v>
      </c>
      <c r="B254" s="2" t="s">
        <v>2317</v>
      </c>
      <c r="C254" s="2" t="s">
        <v>5</v>
      </c>
      <c r="D254" s="2" t="s">
        <v>2318</v>
      </c>
      <c r="E254" s="2" t="b">
        <v>0</v>
      </c>
      <c r="F254" s="2" t="s">
        <v>1243</v>
      </c>
      <c r="G254" s="2" t="s">
        <v>3231</v>
      </c>
      <c r="H254" s="3">
        <f>2*LN(2)/(VLOOKUP(CONCATENATE(RIGHT(A254,LEN(A254)-15),"-Rna"),'Table S1c. Species'!A:O,13,FALSE)*60)*VLOOKUP(CONCATENATE(RIGHT(A254,LEN(A254)-15),"-Rna"),'Table S1c. Species'!A:O,11,FALSE)/'Table S1c. Species'!K$263</f>
        <v>6.3876464788338271E-3</v>
      </c>
      <c r="I254" s="34" t="s">
        <v>456</v>
      </c>
      <c r="J254" s="35">
        <f>VLOOKUP(I254,'Table S1c. Species'!A:O,15,FALSE)</f>
        <v>1.8848660639516785E-9</v>
      </c>
      <c r="M254" s="54" t="s">
        <v>1393</v>
      </c>
      <c r="N254" s="37" t="s">
        <v>2257</v>
      </c>
      <c r="O254" s="2" t="s">
        <v>2258</v>
      </c>
    </row>
    <row r="255" spans="1:15" ht="14" customHeight="1" x14ac:dyDescent="0.2">
      <c r="A255" s="2" t="s">
        <v>2319</v>
      </c>
      <c r="B255" s="2" t="s">
        <v>2320</v>
      </c>
      <c r="C255" s="2" t="s">
        <v>5</v>
      </c>
      <c r="D255" s="2" t="s">
        <v>2321</v>
      </c>
      <c r="E255" s="2" t="b">
        <v>0</v>
      </c>
      <c r="F255" s="2" t="s">
        <v>1243</v>
      </c>
      <c r="G255" s="2" t="s">
        <v>3232</v>
      </c>
      <c r="H255" s="3">
        <f>2*LN(2)/(VLOOKUP(CONCATENATE(RIGHT(A255,LEN(A255)-15),"-Rna"),'Table S1c. Species'!A:O,13,FALSE)*60)*VLOOKUP(CONCATENATE(RIGHT(A255,LEN(A255)-15),"-Rna"),'Table S1c. Species'!A:O,11,FALSE)/'Table S1c. Species'!K$263</f>
        <v>6.3876464788338271E-3</v>
      </c>
      <c r="I255" s="34" t="s">
        <v>461</v>
      </c>
      <c r="J255" s="35">
        <f>VLOOKUP(I255,'Table S1c. Species'!A:O,15,FALSE)</f>
        <v>1.8848660639516785E-9</v>
      </c>
      <c r="M255" s="54" t="s">
        <v>1393</v>
      </c>
      <c r="N255" s="37" t="s">
        <v>2257</v>
      </c>
      <c r="O255" s="2" t="s">
        <v>2258</v>
      </c>
    </row>
    <row r="256" spans="1:15" ht="14" customHeight="1" x14ac:dyDescent="0.2">
      <c r="A256" s="2" t="s">
        <v>2322</v>
      </c>
      <c r="B256" s="2" t="s">
        <v>2323</v>
      </c>
      <c r="C256" s="2" t="s">
        <v>5</v>
      </c>
      <c r="D256" s="2" t="s">
        <v>2324</v>
      </c>
      <c r="E256" s="2" t="b">
        <v>0</v>
      </c>
      <c r="F256" s="2" t="s">
        <v>1243</v>
      </c>
      <c r="G256" s="2" t="s">
        <v>3233</v>
      </c>
      <c r="H256" s="3">
        <f>2*LN(2)/(VLOOKUP(CONCATENATE(RIGHT(A256,LEN(A256)-15),"-Rna"),'Table S1c. Species'!A:O,13,FALSE)*60)*VLOOKUP(CONCATENATE(RIGHT(A256,LEN(A256)-15),"-Rna"),'Table S1c. Species'!A:O,11,FALSE)/'Table S1c. Species'!K$263</f>
        <v>6.3876464788338271E-3</v>
      </c>
      <c r="I256" s="34" t="s">
        <v>466</v>
      </c>
      <c r="J256" s="35">
        <f>VLOOKUP(I256,'Table S1c. Species'!A:O,15,FALSE)</f>
        <v>1.8848660639516785E-9</v>
      </c>
      <c r="M256" s="54" t="s">
        <v>1393</v>
      </c>
      <c r="N256" s="37" t="s">
        <v>2257</v>
      </c>
      <c r="O256" s="2" t="s">
        <v>2258</v>
      </c>
    </row>
    <row r="257" spans="1:15" ht="14" customHeight="1" x14ac:dyDescent="0.2">
      <c r="A257" s="2" t="s">
        <v>2325</v>
      </c>
      <c r="B257" s="2" t="s">
        <v>2326</v>
      </c>
      <c r="C257" s="2" t="s">
        <v>5</v>
      </c>
      <c r="D257" s="2" t="s">
        <v>2327</v>
      </c>
      <c r="E257" s="2" t="b">
        <v>0</v>
      </c>
      <c r="F257" s="2" t="s">
        <v>1243</v>
      </c>
      <c r="G257" s="2" t="s">
        <v>3234</v>
      </c>
      <c r="H257" s="3">
        <f>2*LN(2)/(VLOOKUP(CONCATENATE(RIGHT(A257,LEN(A257)-15),"-Rna"),'Table S1c. Species'!A:O,13,FALSE)*60)*VLOOKUP(CONCATENATE(RIGHT(A257,LEN(A257)-15),"-Rna"),'Table S1c. Species'!A:O,11,FALSE)/'Table S1c. Species'!K$263</f>
        <v>2.9183850120610777E-3</v>
      </c>
      <c r="I257" s="34" t="s">
        <v>471</v>
      </c>
      <c r="J257" s="35">
        <f>VLOOKUP(I257,'Table S1c. Species'!A:O,15,FALSE)</f>
        <v>1.8848660639516785E-9</v>
      </c>
      <c r="M257" s="54" t="s">
        <v>1393</v>
      </c>
      <c r="N257" s="37" t="s">
        <v>2257</v>
      </c>
      <c r="O257" s="2" t="s">
        <v>2258</v>
      </c>
    </row>
    <row r="258" spans="1:15" ht="14" customHeight="1" x14ac:dyDescent="0.2">
      <c r="A258" s="2" t="s">
        <v>2328</v>
      </c>
      <c r="B258" s="2" t="s">
        <v>2329</v>
      </c>
      <c r="C258" s="2" t="s">
        <v>5</v>
      </c>
      <c r="D258" s="2" t="s">
        <v>2330</v>
      </c>
      <c r="E258" s="2" t="b">
        <v>0</v>
      </c>
      <c r="F258" s="2" t="s">
        <v>1243</v>
      </c>
      <c r="G258" s="2" t="s">
        <v>3235</v>
      </c>
      <c r="H258" s="3">
        <f>2*LN(2)/(VLOOKUP(CONCATENATE(RIGHT(A258,LEN(A258)-15),"-Rna"),'Table S1c. Species'!A:O,13,FALSE)*60)*VLOOKUP(CONCATENATE(RIGHT(A258,LEN(A258)-15),"-Rna"),'Table S1c. Species'!A:O,11,FALSE)/'Table S1c. Species'!K$263</f>
        <v>2.482050261586106E-3</v>
      </c>
      <c r="I258" s="34" t="s">
        <v>476</v>
      </c>
      <c r="J258" s="35">
        <f>VLOOKUP(I258,'Table S1c. Species'!A:O,15,FALSE)</f>
        <v>1.8848660639516785E-9</v>
      </c>
      <c r="M258" s="54" t="s">
        <v>1393</v>
      </c>
      <c r="N258" s="37" t="s">
        <v>2257</v>
      </c>
      <c r="O258" s="2" t="s">
        <v>2258</v>
      </c>
    </row>
    <row r="259" spans="1:15" ht="14" customHeight="1" x14ac:dyDescent="0.2">
      <c r="A259" s="2" t="s">
        <v>2331</v>
      </c>
      <c r="B259" s="2" t="s">
        <v>2332</v>
      </c>
      <c r="C259" s="2" t="s">
        <v>5</v>
      </c>
      <c r="D259" s="2" t="s">
        <v>2333</v>
      </c>
      <c r="E259" s="2" t="b">
        <v>0</v>
      </c>
      <c r="F259" s="2" t="s">
        <v>1243</v>
      </c>
      <c r="G259" s="2" t="s">
        <v>3236</v>
      </c>
      <c r="H259" s="3">
        <f>2*LN(2)/(VLOOKUP(CONCATENATE(RIGHT(A259,LEN(A259)-15),"-Rna"),'Table S1c. Species'!A:O,13,FALSE)*60)*VLOOKUP(CONCATENATE(RIGHT(A259,LEN(A259)-15),"-Rna"),'Table S1c. Species'!A:O,11,FALSE)/'Table S1c. Species'!K$263</f>
        <v>3.0583526828313655E-3</v>
      </c>
      <c r="I259" s="34" t="s">
        <v>481</v>
      </c>
      <c r="J259" s="35">
        <f>VLOOKUP(I259,'Table S1c. Species'!A:O,15,FALSE)</f>
        <v>1.8848660639516785E-9</v>
      </c>
      <c r="M259" s="54" t="s">
        <v>1393</v>
      </c>
      <c r="N259" s="37" t="s">
        <v>2257</v>
      </c>
      <c r="O259" s="2" t="s">
        <v>2258</v>
      </c>
    </row>
    <row r="260" spans="1:15" ht="14" customHeight="1" x14ac:dyDescent="0.2">
      <c r="A260" s="2" t="s">
        <v>2334</v>
      </c>
      <c r="B260" s="2" t="s">
        <v>2335</v>
      </c>
      <c r="C260" s="2" t="s">
        <v>5</v>
      </c>
      <c r="D260" s="2" t="s">
        <v>2336</v>
      </c>
      <c r="E260" s="2" t="b">
        <v>0</v>
      </c>
      <c r="F260" s="2" t="s">
        <v>1243</v>
      </c>
      <c r="G260" s="2" t="s">
        <v>3237</v>
      </c>
      <c r="H260" s="3">
        <f>2*LN(2)/(VLOOKUP(CONCATENATE(RIGHT(A260,LEN(A260)-15),"-Rna"),'Table S1c. Species'!A:O,13,FALSE)*60)*VLOOKUP(CONCATENATE(RIGHT(A260,LEN(A260)-15),"-Rna"),'Table S1c. Species'!A:O,11,FALSE)/'Table S1c. Species'!K$263</f>
        <v>2.49461042365583E-3</v>
      </c>
      <c r="I260" s="34" t="s">
        <v>486</v>
      </c>
      <c r="J260" s="35">
        <f>VLOOKUP(I260,'Table S1c. Species'!A:O,15,FALSE)</f>
        <v>1.8848660639516785E-9</v>
      </c>
      <c r="M260" s="54" t="s">
        <v>1393</v>
      </c>
      <c r="N260" s="37" t="s">
        <v>2257</v>
      </c>
      <c r="O260" s="2" t="s">
        <v>2258</v>
      </c>
    </row>
    <row r="261" spans="1:15" ht="14" customHeight="1" x14ac:dyDescent="0.2">
      <c r="A261" s="2" t="s">
        <v>2337</v>
      </c>
      <c r="B261" s="2" t="s">
        <v>2338</v>
      </c>
      <c r="C261" s="2" t="s">
        <v>5</v>
      </c>
      <c r="D261" s="2" t="s">
        <v>2339</v>
      </c>
      <c r="E261" s="2" t="b">
        <v>0</v>
      </c>
      <c r="F261" s="2" t="s">
        <v>1243</v>
      </c>
      <c r="G261" s="2" t="s">
        <v>3238</v>
      </c>
      <c r="H261" s="3">
        <f>2*LN(2)/(VLOOKUP(CONCATENATE(RIGHT(A261,LEN(A261)-15),"-Rna"),'Table S1c. Species'!A:O,13,FALSE)*60)*VLOOKUP(CONCATENATE(RIGHT(A261,LEN(A261)-15),"-Rna"),'Table S1c. Species'!A:O,11,FALSE)/'Table S1c. Species'!K$263</f>
        <v>3.2567747008394659E-3</v>
      </c>
      <c r="I261" s="34" t="s">
        <v>491</v>
      </c>
      <c r="J261" s="35">
        <f>VLOOKUP(I261,'Table S1c. Species'!A:O,15,FALSE)</f>
        <v>1.8848660639516785E-9</v>
      </c>
      <c r="M261" s="54" t="s">
        <v>1393</v>
      </c>
      <c r="N261" s="37" t="s">
        <v>2257</v>
      </c>
      <c r="O261" s="2" t="s">
        <v>2258</v>
      </c>
    </row>
    <row r="262" spans="1:15" ht="14" customHeight="1" x14ac:dyDescent="0.2">
      <c r="A262" s="2" t="s">
        <v>2343</v>
      </c>
      <c r="B262" s="2" t="s">
        <v>2344</v>
      </c>
      <c r="C262" s="2" t="s">
        <v>5</v>
      </c>
      <c r="D262" s="2" t="s">
        <v>2345</v>
      </c>
      <c r="E262" s="2" t="b">
        <v>0</v>
      </c>
      <c r="F262" s="2" t="s">
        <v>1243</v>
      </c>
      <c r="G262" s="2" t="s">
        <v>3239</v>
      </c>
      <c r="H262" s="3">
        <f>2*LN(2)/(VLOOKUP(CONCATENATE(RIGHT(A262,LEN(A262)-15),"-Rna"),'Table S1c. Species'!A:O,13,FALSE)*60)*VLOOKUP(CONCATENATE(RIGHT(A262,LEN(A262)-15),"-Rna"),'Table S1c. Species'!A:O,11,FALSE)/'Table S1c. Species'!K$263</f>
        <v>0.46594373667915728</v>
      </c>
      <c r="I262" s="34" t="s">
        <v>501</v>
      </c>
      <c r="J262" s="35">
        <f>VLOOKUP(I262,'Table S1c. Species'!A:O,15,FALSE)</f>
        <v>1.5770391921698875E-6</v>
      </c>
      <c r="M262" s="54" t="s">
        <v>1393</v>
      </c>
      <c r="N262" s="37" t="s">
        <v>2257</v>
      </c>
      <c r="O262" s="2" t="s">
        <v>2258</v>
      </c>
    </row>
    <row r="263" spans="1:15" ht="14" customHeight="1" x14ac:dyDescent="0.2">
      <c r="A263" s="2" t="s">
        <v>2346</v>
      </c>
      <c r="B263" s="2" t="s">
        <v>2347</v>
      </c>
      <c r="C263" s="2" t="s">
        <v>5</v>
      </c>
      <c r="D263" s="2" t="s">
        <v>2348</v>
      </c>
      <c r="E263" s="2" t="b">
        <v>0</v>
      </c>
      <c r="F263" s="2" t="s">
        <v>1243</v>
      </c>
      <c r="G263" s="2" t="s">
        <v>3240</v>
      </c>
      <c r="H263" s="3">
        <f>2*LN(2)/(VLOOKUP(CONCATENATE(RIGHT(A263,LEN(A263)-15),"-Rna"),'Table S1c. Species'!A:O,13,FALSE)*60)*VLOOKUP(CONCATENATE(RIGHT(A263,LEN(A263)-15),"-Rna"),'Table S1c. Species'!A:O,11,FALSE)/'Table S1c. Species'!K$263</f>
        <v>0.35472209078639871</v>
      </c>
      <c r="I263" s="34" t="s">
        <v>506</v>
      </c>
      <c r="J263" s="35">
        <f>VLOOKUP(I263,'Table S1c. Species'!A:O,15,FALSE)</f>
        <v>1.2005969722558982E-6</v>
      </c>
      <c r="M263" s="54" t="s">
        <v>1393</v>
      </c>
      <c r="N263" s="37" t="s">
        <v>2257</v>
      </c>
      <c r="O263" s="2" t="s">
        <v>2258</v>
      </c>
    </row>
    <row r="264" spans="1:15" ht="14" customHeight="1" x14ac:dyDescent="0.2">
      <c r="A264" s="2" t="s">
        <v>2340</v>
      </c>
      <c r="B264" s="2" t="s">
        <v>2341</v>
      </c>
      <c r="C264" s="2" t="s">
        <v>5</v>
      </c>
      <c r="D264" s="2" t="s">
        <v>2342</v>
      </c>
      <c r="E264" s="2" t="b">
        <v>0</v>
      </c>
      <c r="F264" s="2" t="s">
        <v>1243</v>
      </c>
      <c r="G264" s="2" t="s">
        <v>3241</v>
      </c>
      <c r="H264" s="3">
        <f>2*LN(2)/(VLOOKUP(CONCATENATE(RIGHT(A264,LEN(A264)-15),"-Rna"),'Table S1c. Species'!A:O,13,FALSE)*60)*VLOOKUP(CONCATENATE(RIGHT(A264,LEN(A264)-15),"-Rna"),'Table S1c. Species'!A:O,11,FALSE)/'Table S1c. Species'!K$263</f>
        <v>3.7126176755272904E-3</v>
      </c>
      <c r="I264" s="34" t="s">
        <v>496</v>
      </c>
      <c r="J264" s="35">
        <f>VLOOKUP(I264,'Table S1c. Species'!A:O,15,FALSE)</f>
        <v>1.2565773759677857E-8</v>
      </c>
      <c r="M264" s="54" t="s">
        <v>1393</v>
      </c>
      <c r="N264" s="37" t="s">
        <v>2257</v>
      </c>
      <c r="O264" s="2" t="s">
        <v>2258</v>
      </c>
    </row>
    <row r="265" spans="1:15" ht="14" customHeight="1" x14ac:dyDescent="0.2">
      <c r="A265" s="2" t="s">
        <v>2409</v>
      </c>
      <c r="B265" s="2" t="s">
        <v>2410</v>
      </c>
      <c r="C265" s="2" t="s">
        <v>5</v>
      </c>
      <c r="D265" s="2" t="s">
        <v>2411</v>
      </c>
      <c r="E265" s="2" t="b">
        <v>0</v>
      </c>
      <c r="F265" s="2" t="s">
        <v>1243</v>
      </c>
      <c r="G265" s="2" t="s">
        <v>3242</v>
      </c>
      <c r="H265" s="3">
        <f>2*LN(2)/(VLOOKUP(CONCATENATE(RIGHT(A265,LEN(A265)-15),"-Rna"),'Table S1c. Species'!A:O,13,FALSE)*60)*VLOOKUP(CONCATENATE(RIGHT(A265,LEN(A265)-15),"-Rna"),'Table S1c. Species'!A:O,11,FALSE)/'Table S1c. Species'!K$263</f>
        <v>4.029787943978516E-3</v>
      </c>
      <c r="I265" s="34" t="s">
        <v>611</v>
      </c>
      <c r="J265" s="35">
        <f>VLOOKUP(I265,'Table S1c. Species'!A:O,15,FALSE)</f>
        <v>2.1768797244039419E-9</v>
      </c>
      <c r="M265" s="54" t="s">
        <v>1393</v>
      </c>
      <c r="N265" s="37" t="s">
        <v>2257</v>
      </c>
      <c r="O265" s="2" t="s">
        <v>2258</v>
      </c>
    </row>
    <row r="266" spans="1:15" ht="14" customHeight="1" x14ac:dyDescent="0.2">
      <c r="A266" s="2" t="s">
        <v>2433</v>
      </c>
      <c r="B266" s="2" t="s">
        <v>2434</v>
      </c>
      <c r="C266" s="2" t="s">
        <v>5</v>
      </c>
      <c r="D266" s="2" t="s">
        <v>2435</v>
      </c>
      <c r="E266" s="2" t="b">
        <v>0</v>
      </c>
      <c r="F266" s="2" t="s">
        <v>1243</v>
      </c>
      <c r="G266" s="2" t="s">
        <v>3243</v>
      </c>
      <c r="H266" s="3">
        <f>2*LN(2)/(VLOOKUP(CONCATENATE(RIGHT(A266,LEN(A266)-15),"-Rna"),'Table S1c. Species'!A:O,13,FALSE)*60)*VLOOKUP(CONCATENATE(RIGHT(A266,LEN(A266)-15),"-Rna"),'Table S1c. Species'!A:O,11,FALSE)/'Table S1c. Species'!K$263</f>
        <v>3.5359646095011951E-3</v>
      </c>
      <c r="I266" s="34" t="s">
        <v>651</v>
      </c>
      <c r="J266" s="35">
        <f>VLOOKUP(I266,'Table S1c. Species'!A:O,15,FALSE)</f>
        <v>2.238314881163148E-9</v>
      </c>
      <c r="M266" s="54" t="s">
        <v>1393</v>
      </c>
      <c r="N266" s="37" t="s">
        <v>2257</v>
      </c>
      <c r="O266" s="2" t="s">
        <v>2258</v>
      </c>
    </row>
    <row r="267" spans="1:15" ht="14" customHeight="1" x14ac:dyDescent="0.2">
      <c r="A267" s="2" t="s">
        <v>2436</v>
      </c>
      <c r="B267" s="2" t="s">
        <v>2437</v>
      </c>
      <c r="C267" s="2" t="s">
        <v>5</v>
      </c>
      <c r="D267" s="2" t="s">
        <v>2438</v>
      </c>
      <c r="E267" s="2" t="b">
        <v>0</v>
      </c>
      <c r="F267" s="2" t="s">
        <v>1243</v>
      </c>
      <c r="G267" s="2" t="s">
        <v>3244</v>
      </c>
      <c r="H267" s="3">
        <f>2*LN(2)/(VLOOKUP(CONCATENATE(RIGHT(A267,LEN(A267)-15),"-Rna"),'Table S1c. Species'!A:O,13,FALSE)*60)*VLOOKUP(CONCATENATE(RIGHT(A267,LEN(A267)-15),"-Rna"),'Table S1c. Species'!A:O,11,FALSE)/'Table S1c. Species'!K$263</f>
        <v>4.029787943978516E-3</v>
      </c>
      <c r="I267" s="34" t="s">
        <v>656</v>
      </c>
      <c r="J267" s="35">
        <f>VLOOKUP(I267,'Table S1c. Species'!A:O,15,FALSE)</f>
        <v>2.1768797244039419E-9</v>
      </c>
      <c r="M267" s="54" t="s">
        <v>1393</v>
      </c>
      <c r="N267" s="37" t="s">
        <v>2257</v>
      </c>
      <c r="O267" s="2" t="s">
        <v>2258</v>
      </c>
    </row>
    <row r="268" spans="1:15" ht="14" customHeight="1" x14ac:dyDescent="0.2">
      <c r="A268" s="2" t="s">
        <v>2439</v>
      </c>
      <c r="B268" s="2" t="s">
        <v>2440</v>
      </c>
      <c r="C268" s="2" t="s">
        <v>5</v>
      </c>
      <c r="D268" s="2" t="s">
        <v>2441</v>
      </c>
      <c r="E268" s="2" t="b">
        <v>0</v>
      </c>
      <c r="F268" s="2" t="s">
        <v>1243</v>
      </c>
      <c r="G268" s="2" t="s">
        <v>3245</v>
      </c>
      <c r="H268" s="3">
        <f>2*LN(2)/(VLOOKUP(CONCATENATE(RIGHT(A268,LEN(A268)-15),"-Rna"),'Table S1c. Species'!A:O,13,FALSE)*60)*VLOOKUP(CONCATENATE(RIGHT(A268,LEN(A268)-15),"-Rna"),'Table S1c. Species'!A:O,11,FALSE)/'Table S1c. Species'!K$263</f>
        <v>5.0233890323508898E-3</v>
      </c>
      <c r="I268" s="34" t="s">
        <v>661</v>
      </c>
      <c r="J268" s="35">
        <f>VLOOKUP(I268,'Table S1c. Species'!A:O,15,FALSE)</f>
        <v>3.0157403544723979E-9</v>
      </c>
      <c r="M268" s="54" t="s">
        <v>1393</v>
      </c>
      <c r="N268" s="37" t="s">
        <v>2257</v>
      </c>
      <c r="O268" s="2" t="s">
        <v>2258</v>
      </c>
    </row>
    <row r="269" spans="1:15" ht="14" customHeight="1" x14ac:dyDescent="0.2">
      <c r="A269" s="2" t="s">
        <v>2442</v>
      </c>
      <c r="B269" s="2" t="s">
        <v>2443</v>
      </c>
      <c r="C269" s="2" t="s">
        <v>5</v>
      </c>
      <c r="D269" s="2" t="s">
        <v>2444</v>
      </c>
      <c r="E269" s="2" t="b">
        <v>0</v>
      </c>
      <c r="F269" s="2" t="s">
        <v>1243</v>
      </c>
      <c r="G269" s="2" t="s">
        <v>3246</v>
      </c>
      <c r="H269" s="3">
        <f>2*LN(2)/(VLOOKUP(CONCATENATE(RIGHT(A269,LEN(A269)-15),"-Rna"),'Table S1c. Species'!A:O,13,FALSE)*60)*VLOOKUP(CONCATENATE(RIGHT(A269,LEN(A269)-15),"-Rna"),'Table S1c. Species'!A:O,11,FALSE)/'Table S1c. Species'!K$263</f>
        <v>2.0716124308923253E-3</v>
      </c>
      <c r="I269" s="34" t="s">
        <v>666</v>
      </c>
      <c r="J269" s="35">
        <f>VLOOKUP(I269,'Table S1c. Species'!A:O,15,FALSE)</f>
        <v>1.8848660639516785E-9</v>
      </c>
      <c r="M269" s="54" t="s">
        <v>1393</v>
      </c>
      <c r="N269" s="37" t="s">
        <v>2257</v>
      </c>
      <c r="O269" s="2" t="s">
        <v>2258</v>
      </c>
    </row>
    <row r="270" spans="1:15" ht="14" customHeight="1" x14ac:dyDescent="0.2">
      <c r="A270" s="2" t="s">
        <v>2445</v>
      </c>
      <c r="B270" s="2" t="s">
        <v>2446</v>
      </c>
      <c r="C270" s="2" t="s">
        <v>5</v>
      </c>
      <c r="D270" s="2" t="s">
        <v>2447</v>
      </c>
      <c r="E270" s="2" t="b">
        <v>0</v>
      </c>
      <c r="F270" s="2" t="s">
        <v>1243</v>
      </c>
      <c r="G270" s="2" t="s">
        <v>3247</v>
      </c>
      <c r="H270" s="3">
        <f>2*LN(2)/(VLOOKUP(CONCATENATE(RIGHT(A270,LEN(A270)-15),"-Rna"),'Table S1c. Species'!A:O,13,FALSE)*60)*VLOOKUP(CONCATENATE(RIGHT(A270,LEN(A270)-15),"-Rna"),'Table S1c. Species'!A:O,11,FALSE)/'Table S1c. Species'!K$263</f>
        <v>2.203402231610183E-3</v>
      </c>
      <c r="I270" s="34" t="s">
        <v>671</v>
      </c>
      <c r="J270" s="35">
        <f>VLOOKUP(I270,'Table S1c. Species'!A:O,15,FALSE)</f>
        <v>1.8848660639516785E-9</v>
      </c>
      <c r="M270" s="54" t="s">
        <v>1393</v>
      </c>
      <c r="N270" s="37" t="s">
        <v>2257</v>
      </c>
      <c r="O270" s="2" t="s">
        <v>2258</v>
      </c>
    </row>
    <row r="271" spans="1:15" ht="14" customHeight="1" x14ac:dyDescent="0.2">
      <c r="A271" s="2" t="s">
        <v>2448</v>
      </c>
      <c r="B271" s="2" t="s">
        <v>2449</v>
      </c>
      <c r="C271" s="2" t="s">
        <v>5</v>
      </c>
      <c r="D271" s="2" t="s">
        <v>2450</v>
      </c>
      <c r="E271" s="2" t="b">
        <v>0</v>
      </c>
      <c r="F271" s="2" t="s">
        <v>1243</v>
      </c>
      <c r="G271" s="2" t="s">
        <v>3248</v>
      </c>
      <c r="H271" s="3">
        <f>2*LN(2)/(VLOOKUP(CONCATENATE(RIGHT(A271,LEN(A271)-15),"-Rna"),'Table S1c. Species'!A:O,13,FALSE)*60)*VLOOKUP(CONCATENATE(RIGHT(A271,LEN(A271)-15),"-Rna"),'Table S1c. Species'!A:O,11,FALSE)/'Table S1c. Species'!K$263</f>
        <v>2.0716124308923253E-3</v>
      </c>
      <c r="I271" s="34" t="s">
        <v>676</v>
      </c>
      <c r="J271" s="35">
        <f>VLOOKUP(I271,'Table S1c. Species'!A:O,15,FALSE)</f>
        <v>1.8848660639516785E-9</v>
      </c>
      <c r="M271" s="54" t="s">
        <v>1393</v>
      </c>
      <c r="N271" s="37" t="s">
        <v>2257</v>
      </c>
      <c r="O271" s="2" t="s">
        <v>2258</v>
      </c>
    </row>
    <row r="272" spans="1:15" ht="14" customHeight="1" x14ac:dyDescent="0.2">
      <c r="A272" s="2" t="s">
        <v>2451</v>
      </c>
      <c r="B272" s="2" t="s">
        <v>2452</v>
      </c>
      <c r="C272" s="2" t="s">
        <v>5</v>
      </c>
      <c r="D272" s="2" t="s">
        <v>2453</v>
      </c>
      <c r="E272" s="2" t="b">
        <v>0</v>
      </c>
      <c r="F272" s="2" t="s">
        <v>1243</v>
      </c>
      <c r="G272" s="2" t="s">
        <v>3249</v>
      </c>
      <c r="H272" s="3">
        <f>2*LN(2)/(VLOOKUP(CONCATENATE(RIGHT(A272,LEN(A272)-15),"-Rna"),'Table S1c. Species'!A:O,13,FALSE)*60)*VLOOKUP(CONCATENATE(RIGHT(A272,LEN(A272)-15),"-Rna"),'Table S1c. Species'!A:O,11,FALSE)/'Table S1c. Species'!K$263</f>
        <v>2.1201154619883578E-3</v>
      </c>
      <c r="I272" s="34" t="s">
        <v>681</v>
      </c>
      <c r="J272" s="35">
        <f>VLOOKUP(I272,'Table S1c. Species'!A:O,15,FALSE)</f>
        <v>1.8848660639516785E-9</v>
      </c>
      <c r="M272" s="54" t="s">
        <v>1393</v>
      </c>
      <c r="N272" s="37" t="s">
        <v>2257</v>
      </c>
      <c r="O272" s="2" t="s">
        <v>2258</v>
      </c>
    </row>
    <row r="273" spans="1:15" ht="14" customHeight="1" x14ac:dyDescent="0.2">
      <c r="A273" s="2" t="s">
        <v>2454</v>
      </c>
      <c r="B273" s="2" t="s">
        <v>2455</v>
      </c>
      <c r="C273" s="2" t="s">
        <v>5</v>
      </c>
      <c r="D273" s="2" t="s">
        <v>2456</v>
      </c>
      <c r="E273" s="2" t="b">
        <v>0</v>
      </c>
      <c r="F273" s="2" t="s">
        <v>1243</v>
      </c>
      <c r="G273" s="2" t="s">
        <v>3250</v>
      </c>
      <c r="H273" s="3">
        <f>2*LN(2)/(VLOOKUP(CONCATENATE(RIGHT(A273,LEN(A273)-15),"-Rna"),'Table S1c. Species'!A:O,13,FALSE)*60)*VLOOKUP(CONCATENATE(RIGHT(A273,LEN(A273)-15),"-Rna"),'Table S1c. Species'!A:O,11,FALSE)/'Table S1c. Species'!K$263</f>
        <v>2.0716124308923253E-3</v>
      </c>
      <c r="I273" s="34" t="s">
        <v>686</v>
      </c>
      <c r="J273" s="35">
        <f>VLOOKUP(I273,'Table S1c. Species'!A:O,15,FALSE)</f>
        <v>1.8848660639516785E-9</v>
      </c>
      <c r="M273" s="54" t="s">
        <v>1393</v>
      </c>
      <c r="N273" s="37" t="s">
        <v>2257</v>
      </c>
      <c r="O273" s="2" t="s">
        <v>2258</v>
      </c>
    </row>
    <row r="274" spans="1:15" ht="14" customHeight="1" x14ac:dyDescent="0.2">
      <c r="A274" s="2" t="s">
        <v>2457</v>
      </c>
      <c r="B274" s="2" t="s">
        <v>2458</v>
      </c>
      <c r="C274" s="2" t="s">
        <v>5</v>
      </c>
      <c r="D274" s="2" t="s">
        <v>2459</v>
      </c>
      <c r="E274" s="2" t="b">
        <v>0</v>
      </c>
      <c r="F274" s="2" t="s">
        <v>1243</v>
      </c>
      <c r="G274" s="2" t="s">
        <v>3251</v>
      </c>
      <c r="H274" s="3">
        <f>2*LN(2)/(VLOOKUP(CONCATENATE(RIGHT(A274,LEN(A274)-15),"-Rna"),'Table S1c. Species'!A:O,13,FALSE)*60)*VLOOKUP(CONCATENATE(RIGHT(A274,LEN(A274)-15),"-Rna"),'Table S1c. Species'!A:O,11,FALSE)/'Table S1c. Species'!K$263</f>
        <v>6.7494685235254988E-3</v>
      </c>
      <c r="I274" s="34" t="s">
        <v>691</v>
      </c>
      <c r="J274" s="35">
        <f>VLOOKUP(I274,'Table S1c. Species'!A:O,15,FALSE)</f>
        <v>1.8848660639516785E-9</v>
      </c>
      <c r="M274" s="54" t="s">
        <v>1393</v>
      </c>
      <c r="N274" s="37" t="s">
        <v>2257</v>
      </c>
      <c r="O274" s="2" t="s">
        <v>2258</v>
      </c>
    </row>
    <row r="275" spans="1:15" ht="14" customHeight="1" x14ac:dyDescent="0.2">
      <c r="A275" s="2" t="s">
        <v>2412</v>
      </c>
      <c r="B275" s="2" t="s">
        <v>2413</v>
      </c>
      <c r="C275" s="2" t="s">
        <v>5</v>
      </c>
      <c r="D275" s="2" t="s">
        <v>2414</v>
      </c>
      <c r="E275" s="2" t="b">
        <v>0</v>
      </c>
      <c r="F275" s="2" t="s">
        <v>1243</v>
      </c>
      <c r="G275" s="2" t="s">
        <v>3252</v>
      </c>
      <c r="H275" s="3">
        <f>2*LN(2)/(VLOOKUP(CONCATENATE(RIGHT(A275,LEN(A275)-15),"-Rna"),'Table S1c. Species'!A:O,13,FALSE)*60)*VLOOKUP(CONCATENATE(RIGHT(A275,LEN(A275)-15),"-Rna"),'Table S1c. Species'!A:O,11,FALSE)/'Table S1c. Species'!K$263</f>
        <v>2.0716124308923253E-3</v>
      </c>
      <c r="I275" s="34" t="s">
        <v>616</v>
      </c>
      <c r="J275" s="35">
        <f>VLOOKUP(I275,'Table S1c. Species'!A:O,15,FALSE)</f>
        <v>1.8848660639516785E-9</v>
      </c>
      <c r="M275" s="54" t="s">
        <v>1393</v>
      </c>
      <c r="N275" s="37" t="s">
        <v>2257</v>
      </c>
      <c r="O275" s="2" t="s">
        <v>2258</v>
      </c>
    </row>
    <row r="276" spans="1:15" ht="14" customHeight="1" x14ac:dyDescent="0.2">
      <c r="A276" s="2" t="s">
        <v>2460</v>
      </c>
      <c r="B276" s="2" t="s">
        <v>2461</v>
      </c>
      <c r="C276" s="2" t="s">
        <v>5</v>
      </c>
      <c r="D276" s="2" t="s">
        <v>2462</v>
      </c>
      <c r="E276" s="2" t="b">
        <v>0</v>
      </c>
      <c r="F276" s="2" t="s">
        <v>1243</v>
      </c>
      <c r="G276" s="2" t="s">
        <v>3253</v>
      </c>
      <c r="H276" s="3">
        <f>2*LN(2)/(VLOOKUP(CONCATENATE(RIGHT(A276,LEN(A276)-15),"-Rna"),'Table S1c. Species'!A:O,13,FALSE)*60)*VLOOKUP(CONCATENATE(RIGHT(A276,LEN(A276)-15),"-Rna"),'Table S1c. Species'!A:O,11,FALSE)/'Table S1c. Species'!K$263</f>
        <v>4.6520364885082382E-3</v>
      </c>
      <c r="I276" s="34" t="s">
        <v>696</v>
      </c>
      <c r="J276" s="35">
        <f>VLOOKUP(I276,'Table S1c. Species'!A:O,15,FALSE)</f>
        <v>3.1555130106801314E-9</v>
      </c>
      <c r="M276" s="54" t="s">
        <v>1393</v>
      </c>
      <c r="N276" s="37" t="s">
        <v>2257</v>
      </c>
      <c r="O276" s="2" t="s">
        <v>2258</v>
      </c>
    </row>
    <row r="277" spans="1:15" ht="14" customHeight="1" x14ac:dyDescent="0.2">
      <c r="A277" s="2" t="s">
        <v>2463</v>
      </c>
      <c r="B277" s="2" t="s">
        <v>2464</v>
      </c>
      <c r="C277" s="2" t="s">
        <v>5</v>
      </c>
      <c r="D277" s="2" t="s">
        <v>2465</v>
      </c>
      <c r="E277" s="2" t="b">
        <v>0</v>
      </c>
      <c r="F277" s="2" t="s">
        <v>1243</v>
      </c>
      <c r="G277" s="2" t="s">
        <v>3254</v>
      </c>
      <c r="H277" s="3">
        <f>2*LN(2)/(VLOOKUP(CONCATENATE(RIGHT(A277,LEN(A277)-15),"-Rna"),'Table S1c. Species'!A:O,13,FALSE)*60)*VLOOKUP(CONCATENATE(RIGHT(A277,LEN(A277)-15),"-Rna"),'Table S1c. Species'!A:O,11,FALSE)/'Table S1c. Species'!K$263</f>
        <v>2.5063526169906977E-2</v>
      </c>
      <c r="I277" s="34" t="s">
        <v>701</v>
      </c>
      <c r="J277" s="35">
        <f>VLOOKUP(I277,'Table S1c. Species'!A:O,15,FALSE)</f>
        <v>8.8062652405030225E-9</v>
      </c>
      <c r="M277" s="54" t="s">
        <v>1393</v>
      </c>
      <c r="N277" s="37" t="s">
        <v>2257</v>
      </c>
      <c r="O277" s="2" t="s">
        <v>2258</v>
      </c>
    </row>
    <row r="278" spans="1:15" ht="14" customHeight="1" x14ac:dyDescent="0.2">
      <c r="A278" s="2" t="s">
        <v>2466</v>
      </c>
      <c r="B278" s="2" t="s">
        <v>2467</v>
      </c>
      <c r="C278" s="2" t="s">
        <v>5</v>
      </c>
      <c r="D278" s="2" t="s">
        <v>2468</v>
      </c>
      <c r="E278" s="2" t="b">
        <v>0</v>
      </c>
      <c r="F278" s="2" t="s">
        <v>1243</v>
      </c>
      <c r="G278" s="2" t="s">
        <v>3255</v>
      </c>
      <c r="H278" s="3">
        <f>2*LN(2)/(VLOOKUP(CONCATENATE(RIGHT(A278,LEN(A278)-15),"-Rna"),'Table S1c. Species'!A:O,13,FALSE)*60)*VLOOKUP(CONCATENATE(RIGHT(A278,LEN(A278)-15),"-Rna"),'Table S1c. Species'!A:O,11,FALSE)/'Table S1c. Species'!K$263</f>
        <v>2.0716124308923253E-3</v>
      </c>
      <c r="I278" s="34" t="s">
        <v>706</v>
      </c>
      <c r="J278" s="35">
        <f>VLOOKUP(I278,'Table S1c. Species'!A:O,15,FALSE)</f>
        <v>1.8848660639516785E-9</v>
      </c>
      <c r="M278" s="54" t="s">
        <v>1393</v>
      </c>
      <c r="N278" s="37" t="s">
        <v>2257</v>
      </c>
      <c r="O278" s="2" t="s">
        <v>2258</v>
      </c>
    </row>
    <row r="279" spans="1:15" ht="14" customHeight="1" x14ac:dyDescent="0.2">
      <c r="A279" s="2" t="s">
        <v>2469</v>
      </c>
      <c r="B279" s="2" t="s">
        <v>2470</v>
      </c>
      <c r="C279" s="2" t="s">
        <v>5</v>
      </c>
      <c r="D279" s="2" t="s">
        <v>2471</v>
      </c>
      <c r="E279" s="2" t="b">
        <v>0</v>
      </c>
      <c r="F279" s="2" t="s">
        <v>1243</v>
      </c>
      <c r="G279" s="2" t="s">
        <v>3256</v>
      </c>
      <c r="H279" s="3">
        <f>2*LN(2)/(VLOOKUP(CONCATENATE(RIGHT(A279,LEN(A279)-15),"-Rna"),'Table S1c. Species'!A:O,13,FALSE)*60)*VLOOKUP(CONCATENATE(RIGHT(A279,LEN(A279)-15),"-Rna"),'Table S1c. Species'!A:O,11,FALSE)/'Table S1c. Species'!K$263</f>
        <v>2.0716124308923253E-3</v>
      </c>
      <c r="I279" s="34" t="s">
        <v>711</v>
      </c>
      <c r="J279" s="35">
        <f>VLOOKUP(I279,'Table S1c. Species'!A:O,15,FALSE)</f>
        <v>1.8848660639516785E-9</v>
      </c>
      <c r="M279" s="54" t="s">
        <v>1393</v>
      </c>
      <c r="N279" s="37" t="s">
        <v>2257</v>
      </c>
      <c r="O279" s="2" t="s">
        <v>2258</v>
      </c>
    </row>
    <row r="280" spans="1:15" ht="14" customHeight="1" x14ac:dyDescent="0.2">
      <c r="A280" s="2" t="s">
        <v>2472</v>
      </c>
      <c r="B280" s="2" t="s">
        <v>2473</v>
      </c>
      <c r="C280" s="2" t="s">
        <v>5</v>
      </c>
      <c r="D280" s="2" t="s">
        <v>2474</v>
      </c>
      <c r="E280" s="2" t="b">
        <v>0</v>
      </c>
      <c r="F280" s="2" t="s">
        <v>1243</v>
      </c>
      <c r="G280" s="2" t="s">
        <v>3257</v>
      </c>
      <c r="H280" s="3">
        <f>2*LN(2)/(VLOOKUP(CONCATENATE(RIGHT(A280,LEN(A280)-15),"-Rna"),'Table S1c. Species'!A:O,13,FALSE)*60)*VLOOKUP(CONCATENATE(RIGHT(A280,LEN(A280)-15),"-Rna"),'Table S1c. Species'!A:O,11,FALSE)/'Table S1c. Species'!K$263</f>
        <v>2.0716124308923253E-3</v>
      </c>
      <c r="I280" s="34" t="s">
        <v>716</v>
      </c>
      <c r="J280" s="35">
        <f>VLOOKUP(I280,'Table S1c. Species'!A:O,15,FALSE)</f>
        <v>1.8848660639516785E-9</v>
      </c>
      <c r="M280" s="54" t="s">
        <v>1393</v>
      </c>
      <c r="N280" s="37" t="s">
        <v>2257</v>
      </c>
      <c r="O280" s="2" t="s">
        <v>2258</v>
      </c>
    </row>
    <row r="281" spans="1:15" ht="14" customHeight="1" x14ac:dyDescent="0.2">
      <c r="A281" s="2" t="s">
        <v>2475</v>
      </c>
      <c r="B281" s="2" t="s">
        <v>2476</v>
      </c>
      <c r="C281" s="2" t="s">
        <v>5</v>
      </c>
      <c r="D281" s="2" t="s">
        <v>2477</v>
      </c>
      <c r="E281" s="2" t="b">
        <v>0</v>
      </c>
      <c r="F281" s="2" t="s">
        <v>1243</v>
      </c>
      <c r="G281" s="2" t="s">
        <v>3258</v>
      </c>
      <c r="H281" s="3">
        <f>2*LN(2)/(VLOOKUP(CONCATENATE(RIGHT(A281,LEN(A281)-15),"-Rna"),'Table S1c. Species'!A:O,13,FALSE)*60)*VLOOKUP(CONCATENATE(RIGHT(A281,LEN(A281)-15),"-Rna"),'Table S1c. Species'!A:O,11,FALSE)/'Table S1c. Species'!K$263</f>
        <v>7.6687242640378385E-3</v>
      </c>
      <c r="I281" s="34" t="s">
        <v>721</v>
      </c>
      <c r="J281" s="35">
        <f>VLOOKUP(I281,'Table S1c. Species'!A:O,15,FALSE)</f>
        <v>2.7918588362577531E-9</v>
      </c>
      <c r="M281" s="54" t="s">
        <v>1393</v>
      </c>
      <c r="N281" s="37" t="s">
        <v>2257</v>
      </c>
      <c r="O281" s="2" t="s">
        <v>2258</v>
      </c>
    </row>
    <row r="282" spans="1:15" ht="14" customHeight="1" x14ac:dyDescent="0.2">
      <c r="A282" s="2" t="s">
        <v>2478</v>
      </c>
      <c r="B282" s="2" t="s">
        <v>2479</v>
      </c>
      <c r="C282" s="2" t="s">
        <v>5</v>
      </c>
      <c r="D282" s="2" t="s">
        <v>2480</v>
      </c>
      <c r="E282" s="2" t="b">
        <v>0</v>
      </c>
      <c r="F282" s="2" t="s">
        <v>1243</v>
      </c>
      <c r="G282" s="2" t="s">
        <v>3259</v>
      </c>
      <c r="H282" s="3">
        <f>2*LN(2)/(VLOOKUP(CONCATENATE(RIGHT(A282,LEN(A282)-15),"-Rna"),'Table S1c. Species'!A:O,13,FALSE)*60)*VLOOKUP(CONCATENATE(RIGHT(A282,LEN(A282)-15),"-Rna"),'Table S1c. Species'!A:O,11,FALSE)/'Table S1c. Species'!K$263</f>
        <v>2.4060276052837719E-2</v>
      </c>
      <c r="I282" s="34" t="s">
        <v>726</v>
      </c>
      <c r="J282" s="35">
        <f>VLOOKUP(I282,'Table S1c. Species'!A:O,15,FALSE)</f>
        <v>1.4235791797883024E-8</v>
      </c>
      <c r="M282" s="54" t="s">
        <v>1393</v>
      </c>
      <c r="N282" s="37" t="s">
        <v>2257</v>
      </c>
      <c r="O282" s="2" t="s">
        <v>2258</v>
      </c>
    </row>
    <row r="283" spans="1:15" ht="14" customHeight="1" x14ac:dyDescent="0.2">
      <c r="A283" s="2" t="s">
        <v>2481</v>
      </c>
      <c r="B283" s="2" t="s">
        <v>2482</v>
      </c>
      <c r="C283" s="2" t="s">
        <v>5</v>
      </c>
      <c r="D283" s="2" t="s">
        <v>2483</v>
      </c>
      <c r="E283" s="2" t="b">
        <v>0</v>
      </c>
      <c r="F283" s="2" t="s">
        <v>1243</v>
      </c>
      <c r="G283" s="2" t="s">
        <v>3260</v>
      </c>
      <c r="H283" s="3">
        <f>2*LN(2)/(VLOOKUP(CONCATENATE(RIGHT(A283,LEN(A283)-15),"-Rna"),'Table S1c. Species'!A:O,13,FALSE)*60)*VLOOKUP(CONCATENATE(RIGHT(A283,LEN(A283)-15),"-Rna"),'Table S1c. Species'!A:O,11,FALSE)/'Table S1c. Species'!K$263</f>
        <v>2.0716124308923253E-3</v>
      </c>
      <c r="I283" s="34" t="s">
        <v>731</v>
      </c>
      <c r="J283" s="35">
        <f>VLOOKUP(I283,'Table S1c. Species'!A:O,15,FALSE)</f>
        <v>1.8848660639516785E-9</v>
      </c>
      <c r="M283" s="54" t="s">
        <v>1393</v>
      </c>
      <c r="N283" s="37" t="s">
        <v>2257</v>
      </c>
      <c r="O283" s="2" t="s">
        <v>2258</v>
      </c>
    </row>
    <row r="284" spans="1:15" ht="14" customHeight="1" x14ac:dyDescent="0.2">
      <c r="A284" s="2" t="s">
        <v>2415</v>
      </c>
      <c r="B284" s="2" t="s">
        <v>2416</v>
      </c>
      <c r="C284" s="2" t="s">
        <v>5</v>
      </c>
      <c r="D284" s="2" t="s">
        <v>2417</v>
      </c>
      <c r="E284" s="2" t="b">
        <v>0</v>
      </c>
      <c r="F284" s="2" t="s">
        <v>1243</v>
      </c>
      <c r="G284" s="2" t="s">
        <v>3261</v>
      </c>
      <c r="H284" s="3">
        <f>2*LN(2)/(VLOOKUP(CONCATENATE(RIGHT(A284,LEN(A284)-15),"-Rna"),'Table S1c. Species'!A:O,13,FALSE)*60)*VLOOKUP(CONCATENATE(RIGHT(A284,LEN(A284)-15),"-Rna"),'Table S1c. Species'!A:O,11,FALSE)/'Table S1c. Species'!K$263</f>
        <v>2.0716124308923253E-3</v>
      </c>
      <c r="I284" s="34" t="s">
        <v>621</v>
      </c>
      <c r="J284" s="35">
        <f>VLOOKUP(I284,'Table S1c. Species'!A:O,15,FALSE)</f>
        <v>1.8848660639516785E-9</v>
      </c>
      <c r="M284" s="54" t="s">
        <v>1393</v>
      </c>
      <c r="N284" s="37" t="s">
        <v>2257</v>
      </c>
      <c r="O284" s="2" t="s">
        <v>2258</v>
      </c>
    </row>
    <row r="285" spans="1:15" ht="14" customHeight="1" x14ac:dyDescent="0.2">
      <c r="A285" s="2" t="s">
        <v>2484</v>
      </c>
      <c r="B285" s="2" t="s">
        <v>2485</v>
      </c>
      <c r="C285" s="2" t="s">
        <v>5</v>
      </c>
      <c r="D285" s="2" t="s">
        <v>2486</v>
      </c>
      <c r="E285" s="2" t="b">
        <v>0</v>
      </c>
      <c r="F285" s="2" t="s">
        <v>1243</v>
      </c>
      <c r="G285" s="2" t="s">
        <v>3262</v>
      </c>
      <c r="H285" s="3">
        <f>2*LN(2)/(VLOOKUP(CONCATENATE(RIGHT(A285,LEN(A285)-15),"-Rna"),'Table S1c. Species'!A:O,13,FALSE)*60)*VLOOKUP(CONCATENATE(RIGHT(A285,LEN(A285)-15),"-Rna"),'Table S1c. Species'!A:O,11,FALSE)/'Table S1c. Species'!K$263</f>
        <v>7.5219904841833142E-3</v>
      </c>
      <c r="I285" s="34" t="s">
        <v>736</v>
      </c>
      <c r="J285" s="35">
        <f>VLOOKUP(I285,'Table S1c. Species'!A:O,15,FALSE)</f>
        <v>3.9545917122408836E-9</v>
      </c>
      <c r="M285" s="54" t="s">
        <v>1393</v>
      </c>
      <c r="N285" s="37" t="s">
        <v>2257</v>
      </c>
      <c r="O285" s="2" t="s">
        <v>2258</v>
      </c>
    </row>
    <row r="286" spans="1:15" ht="14" customHeight="1" x14ac:dyDescent="0.2">
      <c r="A286" s="2" t="s">
        <v>2487</v>
      </c>
      <c r="B286" s="2" t="s">
        <v>2488</v>
      </c>
      <c r="C286" s="2" t="s">
        <v>5</v>
      </c>
      <c r="D286" s="2" t="s">
        <v>2489</v>
      </c>
      <c r="E286" s="2" t="b">
        <v>0</v>
      </c>
      <c r="F286" s="2" t="s">
        <v>1243</v>
      </c>
      <c r="G286" s="2" t="s">
        <v>3263</v>
      </c>
      <c r="H286" s="3">
        <f>2*LN(2)/(VLOOKUP(CONCATENATE(RIGHT(A286,LEN(A286)-15),"-Rna"),'Table S1c. Species'!A:O,13,FALSE)*60)*VLOOKUP(CONCATENATE(RIGHT(A286,LEN(A286)-15),"-Rna"),'Table S1c. Species'!A:O,11,FALSE)/'Table S1c. Species'!K$263</f>
        <v>3.5359646095011951E-3</v>
      </c>
      <c r="I286" s="34" t="s">
        <v>741</v>
      </c>
      <c r="J286" s="35">
        <f>VLOOKUP(I286,'Table S1c. Species'!A:O,15,FALSE)</f>
        <v>2.238314881163148E-9</v>
      </c>
      <c r="M286" s="54" t="s">
        <v>1393</v>
      </c>
      <c r="N286" s="37" t="s">
        <v>2257</v>
      </c>
      <c r="O286" s="2" t="s">
        <v>2258</v>
      </c>
    </row>
    <row r="287" spans="1:15" ht="14" customHeight="1" x14ac:dyDescent="0.2">
      <c r="A287" s="2" t="s">
        <v>2490</v>
      </c>
      <c r="B287" s="2" t="s">
        <v>2491</v>
      </c>
      <c r="C287" s="2" t="s">
        <v>5</v>
      </c>
      <c r="D287" s="2" t="s">
        <v>2492</v>
      </c>
      <c r="E287" s="2" t="b">
        <v>0</v>
      </c>
      <c r="F287" s="2" t="s">
        <v>1243</v>
      </c>
      <c r="G287" s="2" t="s">
        <v>3264</v>
      </c>
      <c r="H287" s="3">
        <f>2*LN(2)/(VLOOKUP(CONCATENATE(RIGHT(A287,LEN(A287)-15),"-Rna"),'Table S1c. Species'!A:O,13,FALSE)*60)*VLOOKUP(CONCATENATE(RIGHT(A287,LEN(A287)-15),"-Rna"),'Table S1c. Species'!A:O,11,FALSE)/'Table S1c. Species'!K$263</f>
        <v>6.269084173382693E-3</v>
      </c>
      <c r="I287" s="34" t="s">
        <v>746</v>
      </c>
      <c r="J287" s="35">
        <f>VLOOKUP(I287,'Table S1c. Species'!A:O,15,FALSE)</f>
        <v>4.2456879566943919E-9</v>
      </c>
      <c r="M287" s="54" t="s">
        <v>1393</v>
      </c>
      <c r="N287" s="37" t="s">
        <v>2257</v>
      </c>
      <c r="O287" s="2" t="s">
        <v>2258</v>
      </c>
    </row>
    <row r="288" spans="1:15" ht="14" customHeight="1" x14ac:dyDescent="0.2">
      <c r="A288" s="2" t="s">
        <v>2493</v>
      </c>
      <c r="B288" s="2" t="s">
        <v>2494</v>
      </c>
      <c r="C288" s="2" t="s">
        <v>5</v>
      </c>
      <c r="D288" s="2" t="s">
        <v>2495</v>
      </c>
      <c r="E288" s="2" t="b">
        <v>0</v>
      </c>
      <c r="F288" s="2" t="s">
        <v>1243</v>
      </c>
      <c r="G288" s="2" t="s">
        <v>3265</v>
      </c>
      <c r="H288" s="3">
        <f>2*LN(2)/(VLOOKUP(CONCATENATE(RIGHT(A288,LEN(A288)-15),"-Rna"),'Table S1c. Species'!A:O,13,FALSE)*60)*VLOOKUP(CONCATENATE(RIGHT(A288,LEN(A288)-15),"-Rna"),'Table S1c. Species'!A:O,11,FALSE)/'Table S1c. Species'!K$263</f>
        <v>8.2886609577409488E-3</v>
      </c>
      <c r="I288" s="34" t="s">
        <v>751</v>
      </c>
      <c r="J288" s="35">
        <f>VLOOKUP(I288,'Table S1c. Species'!A:O,15,FALSE)</f>
        <v>7.1387671917750881E-9</v>
      </c>
      <c r="M288" s="54" t="s">
        <v>1393</v>
      </c>
      <c r="N288" s="37" t="s">
        <v>2257</v>
      </c>
      <c r="O288" s="2" t="s">
        <v>2258</v>
      </c>
    </row>
    <row r="289" spans="1:15" ht="14" customHeight="1" x14ac:dyDescent="0.2">
      <c r="A289" s="2" t="s">
        <v>2496</v>
      </c>
      <c r="B289" s="2" t="s">
        <v>2497</v>
      </c>
      <c r="C289" s="2" t="s">
        <v>5</v>
      </c>
      <c r="D289" s="2" t="s">
        <v>2498</v>
      </c>
      <c r="E289" s="2" t="b">
        <v>0</v>
      </c>
      <c r="F289" s="2" t="s">
        <v>1243</v>
      </c>
      <c r="G289" s="2" t="s">
        <v>3266</v>
      </c>
      <c r="H289" s="3">
        <f>2*LN(2)/(VLOOKUP(CONCATENATE(RIGHT(A289,LEN(A289)-15),"-Rna"),'Table S1c. Species'!A:O,13,FALSE)*60)*VLOOKUP(CONCATENATE(RIGHT(A289,LEN(A289)-15),"-Rna"),'Table S1c. Species'!A:O,11,FALSE)/'Table S1c. Species'!K$263</f>
        <v>5.7972189125452796E-3</v>
      </c>
      <c r="I289" s="34" t="s">
        <v>756</v>
      </c>
      <c r="J289" s="35">
        <f>VLOOKUP(I289,'Table S1c. Species'!A:O,15,FALSE)</f>
        <v>8.7687144706770484E-9</v>
      </c>
      <c r="M289" s="54" t="s">
        <v>1393</v>
      </c>
      <c r="N289" s="37" t="s">
        <v>2257</v>
      </c>
      <c r="O289" s="2" t="s">
        <v>2258</v>
      </c>
    </row>
    <row r="290" spans="1:15" ht="14" customHeight="1" x14ac:dyDescent="0.2">
      <c r="A290" s="2" t="s">
        <v>2499</v>
      </c>
      <c r="B290" s="2" t="s">
        <v>2500</v>
      </c>
      <c r="C290" s="2" t="s">
        <v>5</v>
      </c>
      <c r="D290" s="2" t="s">
        <v>2501</v>
      </c>
      <c r="E290" s="2" t="b">
        <v>0</v>
      </c>
      <c r="F290" s="2" t="s">
        <v>1243</v>
      </c>
      <c r="G290" s="2" t="s">
        <v>3267</v>
      </c>
      <c r="H290" s="3">
        <f>2*LN(2)/(VLOOKUP(CONCATENATE(RIGHT(A290,LEN(A290)-15),"-Rna"),'Table S1c. Species'!A:O,13,FALSE)*60)*VLOOKUP(CONCATENATE(RIGHT(A290,LEN(A290)-15),"-Rna"),'Table S1c. Species'!A:O,11,FALSE)/'Table S1c. Species'!K$263</f>
        <v>4.6520364885082382E-3</v>
      </c>
      <c r="I290" s="34" t="s">
        <v>761</v>
      </c>
      <c r="J290" s="35">
        <f>VLOOKUP(I290,'Table S1c. Species'!A:O,15,FALSE)</f>
        <v>3.1555130106801314E-9</v>
      </c>
      <c r="M290" s="54" t="s">
        <v>1393</v>
      </c>
      <c r="N290" s="37" t="s">
        <v>2257</v>
      </c>
      <c r="O290" s="2" t="s">
        <v>2258</v>
      </c>
    </row>
    <row r="291" spans="1:15" ht="14" customHeight="1" x14ac:dyDescent="0.2">
      <c r="A291" s="2" t="s">
        <v>2502</v>
      </c>
      <c r="B291" s="2" t="s">
        <v>2503</v>
      </c>
      <c r="C291" s="2" t="s">
        <v>5</v>
      </c>
      <c r="D291" s="2" t="s">
        <v>2504</v>
      </c>
      <c r="E291" s="2" t="b">
        <v>0</v>
      </c>
      <c r="F291" s="2" t="s">
        <v>1243</v>
      </c>
      <c r="G291" s="2" t="s">
        <v>3268</v>
      </c>
      <c r="H291" s="3">
        <f>2*LN(2)/(VLOOKUP(CONCATENATE(RIGHT(A291,LEN(A291)-15),"-Rna"),'Table S1c. Species'!A:O,13,FALSE)*60)*VLOOKUP(CONCATENATE(RIGHT(A291,LEN(A291)-15),"-Rna"),'Table S1c. Species'!A:O,11,FALSE)/'Table S1c. Species'!K$263</f>
        <v>2.45005048200441E-3</v>
      </c>
      <c r="I291" s="34" t="s">
        <v>766</v>
      </c>
      <c r="J291" s="35">
        <f>VLOOKUP(I291,'Table S1c. Species'!A:O,15,FALSE)</f>
        <v>1.8848660639516785E-9</v>
      </c>
      <c r="M291" s="54" t="s">
        <v>1393</v>
      </c>
      <c r="N291" s="37" t="s">
        <v>2257</v>
      </c>
      <c r="O291" s="2" t="s">
        <v>2258</v>
      </c>
    </row>
    <row r="292" spans="1:15" ht="14" customHeight="1" x14ac:dyDescent="0.2">
      <c r="A292" s="2" t="s">
        <v>2418</v>
      </c>
      <c r="B292" s="2" t="s">
        <v>2419</v>
      </c>
      <c r="C292" s="2" t="s">
        <v>5</v>
      </c>
      <c r="D292" s="2" t="s">
        <v>2420</v>
      </c>
      <c r="E292" s="2" t="b">
        <v>0</v>
      </c>
      <c r="F292" s="2" t="s">
        <v>1243</v>
      </c>
      <c r="G292" s="2" t="s">
        <v>3269</v>
      </c>
      <c r="H292" s="3">
        <f>2*LN(2)/(VLOOKUP(CONCATENATE(RIGHT(A292,LEN(A292)-15),"-Rna"),'Table S1c. Species'!A:O,13,FALSE)*60)*VLOOKUP(CONCATENATE(RIGHT(A292,LEN(A292)-15),"-Rna"),'Table S1c. Species'!A:O,11,FALSE)/'Table S1c. Species'!K$263</f>
        <v>2.0716124308923253E-3</v>
      </c>
      <c r="I292" s="34" t="s">
        <v>626</v>
      </c>
      <c r="J292" s="35">
        <f>VLOOKUP(I292,'Table S1c. Species'!A:O,15,FALSE)</f>
        <v>1.8848660639516785E-9</v>
      </c>
      <c r="M292" s="54" t="s">
        <v>1393</v>
      </c>
      <c r="N292" s="37" t="s">
        <v>2257</v>
      </c>
      <c r="O292" s="2" t="s">
        <v>2258</v>
      </c>
    </row>
    <row r="293" spans="1:15" ht="14" customHeight="1" x14ac:dyDescent="0.2">
      <c r="A293" s="2" t="s">
        <v>2421</v>
      </c>
      <c r="B293" s="2" t="s">
        <v>2422</v>
      </c>
      <c r="C293" s="2" t="s">
        <v>5</v>
      </c>
      <c r="D293" s="2" t="s">
        <v>2423</v>
      </c>
      <c r="E293" s="2" t="b">
        <v>0</v>
      </c>
      <c r="F293" s="2" t="s">
        <v>1243</v>
      </c>
      <c r="G293" s="2" t="s">
        <v>3270</v>
      </c>
      <c r="H293" s="3">
        <f>2*LN(2)/(VLOOKUP(CONCATENATE(RIGHT(A293,LEN(A293)-15),"-Rna"),'Table S1c. Species'!A:O,13,FALSE)*60)*VLOOKUP(CONCATENATE(RIGHT(A293,LEN(A293)-15),"-Rna"),'Table S1c. Species'!A:O,11,FALSE)/'Table S1c. Species'!K$263</f>
        <v>2.0716124308923253E-3</v>
      </c>
      <c r="I293" s="34" t="s">
        <v>631</v>
      </c>
      <c r="J293" s="35">
        <f>VLOOKUP(I293,'Table S1c. Species'!A:O,15,FALSE)</f>
        <v>1.8848660639516785E-9</v>
      </c>
      <c r="M293" s="54" t="s">
        <v>1393</v>
      </c>
      <c r="N293" s="37" t="s">
        <v>2257</v>
      </c>
      <c r="O293" s="2" t="s">
        <v>2258</v>
      </c>
    </row>
    <row r="294" spans="1:15" ht="14" customHeight="1" x14ac:dyDescent="0.2">
      <c r="A294" s="2" t="s">
        <v>2424</v>
      </c>
      <c r="B294" s="2" t="s">
        <v>2425</v>
      </c>
      <c r="C294" s="2" t="s">
        <v>5</v>
      </c>
      <c r="D294" s="2" t="s">
        <v>2426</v>
      </c>
      <c r="E294" s="2" t="b">
        <v>0</v>
      </c>
      <c r="F294" s="2" t="s">
        <v>1243</v>
      </c>
      <c r="G294" s="2" t="s">
        <v>3271</v>
      </c>
      <c r="H294" s="3">
        <f>2*LN(2)/(VLOOKUP(CONCATENATE(RIGHT(A294,LEN(A294)-15),"-Rna"),'Table S1c. Species'!A:O,13,FALSE)*60)*VLOOKUP(CONCATENATE(RIGHT(A294,LEN(A294)-15),"-Rna"),'Table S1c. Species'!A:O,11,FALSE)/'Table S1c. Species'!K$263</f>
        <v>2.0716124308923253E-3</v>
      </c>
      <c r="I294" s="34" t="s">
        <v>636</v>
      </c>
      <c r="J294" s="35">
        <f>VLOOKUP(I294,'Table S1c. Species'!A:O,15,FALSE)</f>
        <v>1.8848660639516785E-9</v>
      </c>
      <c r="M294" s="54" t="s">
        <v>1393</v>
      </c>
      <c r="N294" s="37" t="s">
        <v>2257</v>
      </c>
      <c r="O294" s="2" t="s">
        <v>2258</v>
      </c>
    </row>
    <row r="295" spans="1:15" ht="14" customHeight="1" x14ac:dyDescent="0.2">
      <c r="A295" s="2" t="s">
        <v>2427</v>
      </c>
      <c r="B295" s="2" t="s">
        <v>2428</v>
      </c>
      <c r="C295" s="2" t="s">
        <v>5</v>
      </c>
      <c r="D295" s="2" t="s">
        <v>2429</v>
      </c>
      <c r="E295" s="2" t="b">
        <v>0</v>
      </c>
      <c r="F295" s="2" t="s">
        <v>1243</v>
      </c>
      <c r="G295" s="2" t="s">
        <v>3272</v>
      </c>
      <c r="H295" s="3">
        <f>2*LN(2)/(VLOOKUP(CONCATENATE(RIGHT(A295,LEN(A295)-15),"-Rna"),'Table S1c. Species'!A:O,13,FALSE)*60)*VLOOKUP(CONCATENATE(RIGHT(A295,LEN(A295)-15),"-Rna"),'Table S1c. Species'!A:O,11,FALSE)/'Table S1c. Species'!K$263</f>
        <v>3.5359646095011951E-3</v>
      </c>
      <c r="I295" s="34" t="s">
        <v>641</v>
      </c>
      <c r="J295" s="35">
        <f>VLOOKUP(I295,'Table S1c. Species'!A:O,15,FALSE)</f>
        <v>2.238314881163148E-9</v>
      </c>
      <c r="M295" s="54" t="s">
        <v>1393</v>
      </c>
      <c r="N295" s="37" t="s">
        <v>2257</v>
      </c>
      <c r="O295" s="2" t="s">
        <v>2258</v>
      </c>
    </row>
    <row r="296" spans="1:15" ht="14" customHeight="1" x14ac:dyDescent="0.2">
      <c r="A296" s="2" t="s">
        <v>2430</v>
      </c>
      <c r="B296" s="2" t="s">
        <v>2431</v>
      </c>
      <c r="C296" s="2" t="s">
        <v>5</v>
      </c>
      <c r="D296" s="2" t="s">
        <v>2432</v>
      </c>
      <c r="E296" s="2" t="b">
        <v>0</v>
      </c>
      <c r="F296" s="2" t="s">
        <v>1243</v>
      </c>
      <c r="G296" s="2" t="s">
        <v>3273</v>
      </c>
      <c r="H296" s="3">
        <f>2*LN(2)/(VLOOKUP(CONCATENATE(RIGHT(A296,LEN(A296)-15),"-Rna"),'Table S1c. Species'!A:O,13,FALSE)*60)*VLOOKUP(CONCATENATE(RIGHT(A296,LEN(A296)-15),"-Rna"),'Table S1c. Species'!A:O,11,FALSE)/'Table S1c. Species'!K$263</f>
        <v>3.7729311109315558E-3</v>
      </c>
      <c r="I296" s="34" t="s">
        <v>646</v>
      </c>
      <c r="J296" s="35">
        <f>VLOOKUP(I296,'Table S1c. Species'!A:O,15,FALSE)</f>
        <v>1.8848660639516785E-9</v>
      </c>
      <c r="M296" s="54" t="s">
        <v>1393</v>
      </c>
      <c r="N296" s="37" t="s">
        <v>2257</v>
      </c>
      <c r="O296" s="2" t="s">
        <v>2258</v>
      </c>
    </row>
    <row r="297" spans="1:15" ht="14" customHeight="1" x14ac:dyDescent="0.2">
      <c r="A297" s="2" t="s">
        <v>2373</v>
      </c>
      <c r="B297" s="2" t="s">
        <v>2374</v>
      </c>
      <c r="C297" s="2" t="s">
        <v>5</v>
      </c>
      <c r="D297" s="2" t="s">
        <v>2375</v>
      </c>
      <c r="E297" s="2" t="b">
        <v>0</v>
      </c>
      <c r="F297" s="2" t="s">
        <v>1243</v>
      </c>
      <c r="G297" s="2" t="s">
        <v>3274</v>
      </c>
      <c r="H297" s="3">
        <f>2*LN(2)/(VLOOKUP(CONCATENATE(RIGHT(A297,LEN(A297)-15),"-Rna"),'Table S1c. Species'!A:O,13,FALSE)*60)*VLOOKUP(CONCATENATE(RIGHT(A297,LEN(A297)-15),"-Rna"),'Table S1c. Species'!A:O,11,FALSE)/'Table S1c. Species'!K$263</f>
        <v>2.0716124308923253E-3</v>
      </c>
      <c r="I297" s="34" t="s">
        <v>551</v>
      </c>
      <c r="J297" s="35">
        <f>VLOOKUP(I297,'Table S1c. Species'!A:O,15,FALSE)</f>
        <v>1.8848660639516785E-9</v>
      </c>
      <c r="M297" s="54" t="s">
        <v>1393</v>
      </c>
      <c r="N297" s="37" t="s">
        <v>2257</v>
      </c>
      <c r="O297" s="2" t="s">
        <v>2258</v>
      </c>
    </row>
    <row r="298" spans="1:15" ht="14" customHeight="1" x14ac:dyDescent="0.2">
      <c r="A298" s="2" t="s">
        <v>2376</v>
      </c>
      <c r="B298" s="2" t="s">
        <v>2377</v>
      </c>
      <c r="C298" s="2" t="s">
        <v>5</v>
      </c>
      <c r="D298" s="2" t="s">
        <v>2378</v>
      </c>
      <c r="E298" s="2" t="b">
        <v>0</v>
      </c>
      <c r="F298" s="2" t="s">
        <v>1243</v>
      </c>
      <c r="G298" s="2" t="s">
        <v>3275</v>
      </c>
      <c r="H298" s="3">
        <f>2*LN(2)/(VLOOKUP(CONCATENATE(RIGHT(A298,LEN(A298)-15),"-Rna"),'Table S1c. Species'!A:O,13,FALSE)*60)*VLOOKUP(CONCATENATE(RIGHT(A298,LEN(A298)-15),"-Rna"),'Table S1c. Species'!A:O,11,FALSE)/'Table S1c. Species'!K$263</f>
        <v>2.45005048200441E-3</v>
      </c>
      <c r="I298" s="34" t="s">
        <v>556</v>
      </c>
      <c r="J298" s="35">
        <f>VLOOKUP(I298,'Table S1c. Species'!A:O,15,FALSE)</f>
        <v>1.8848660639516785E-9</v>
      </c>
      <c r="M298" s="54" t="s">
        <v>1393</v>
      </c>
      <c r="N298" s="37" t="s">
        <v>2257</v>
      </c>
      <c r="O298" s="2" t="s">
        <v>2258</v>
      </c>
    </row>
    <row r="299" spans="1:15" ht="14" customHeight="1" x14ac:dyDescent="0.2">
      <c r="A299" s="2" t="s">
        <v>2379</v>
      </c>
      <c r="B299" s="2" t="s">
        <v>2380</v>
      </c>
      <c r="C299" s="2" t="s">
        <v>5</v>
      </c>
      <c r="D299" s="2" t="s">
        <v>2381</v>
      </c>
      <c r="E299" s="2" t="b">
        <v>0</v>
      </c>
      <c r="F299" s="2" t="s">
        <v>1243</v>
      </c>
      <c r="G299" s="2" t="s">
        <v>3276</v>
      </c>
      <c r="H299" s="3">
        <f>2*LN(2)/(VLOOKUP(CONCATENATE(RIGHT(A299,LEN(A299)-15),"-Rna"),'Table S1c. Species'!A:O,13,FALSE)*60)*VLOOKUP(CONCATENATE(RIGHT(A299,LEN(A299)-15),"-Rna"),'Table S1c. Species'!A:O,11,FALSE)/'Table S1c. Species'!K$263</f>
        <v>5.1108481124173431E-3</v>
      </c>
      <c r="I299" s="34" t="s">
        <v>561</v>
      </c>
      <c r="J299" s="35">
        <f>VLOOKUP(I299,'Table S1c. Species'!A:O,15,FALSE)</f>
        <v>2.5381176181592953E-9</v>
      </c>
      <c r="M299" s="54" t="s">
        <v>1393</v>
      </c>
      <c r="N299" s="37" t="s">
        <v>2257</v>
      </c>
      <c r="O299" s="2" t="s">
        <v>2258</v>
      </c>
    </row>
    <row r="300" spans="1:15" ht="14" customHeight="1" x14ac:dyDescent="0.2">
      <c r="A300" s="2" t="s">
        <v>2382</v>
      </c>
      <c r="B300" s="2" t="s">
        <v>2383</v>
      </c>
      <c r="C300" s="2" t="s">
        <v>5</v>
      </c>
      <c r="D300" s="2" t="s">
        <v>2384</v>
      </c>
      <c r="E300" s="2" t="b">
        <v>0</v>
      </c>
      <c r="F300" s="2" t="s">
        <v>1243</v>
      </c>
      <c r="G300" s="2" t="s">
        <v>3277</v>
      </c>
      <c r="H300" s="3">
        <f>2*LN(2)/(VLOOKUP(CONCATENATE(RIGHT(A300,LEN(A300)-15),"-Rna"),'Table S1c. Species'!A:O,13,FALSE)*60)*VLOOKUP(CONCATENATE(RIGHT(A300,LEN(A300)-15),"-Rna"),'Table S1c. Species'!A:O,11,FALSE)/'Table S1c. Species'!K$263</f>
        <v>2.45005048200441E-3</v>
      </c>
      <c r="I300" s="34" t="s">
        <v>566</v>
      </c>
      <c r="J300" s="35">
        <f>VLOOKUP(I300,'Table S1c. Species'!A:O,15,FALSE)</f>
        <v>1.8848660639516785E-9</v>
      </c>
      <c r="M300" s="54" t="s">
        <v>1393</v>
      </c>
      <c r="N300" s="37" t="s">
        <v>2257</v>
      </c>
      <c r="O300" s="2" t="s">
        <v>2258</v>
      </c>
    </row>
    <row r="301" spans="1:15" ht="14" customHeight="1" x14ac:dyDescent="0.2">
      <c r="A301" s="2" t="s">
        <v>2385</v>
      </c>
      <c r="B301" s="2" t="s">
        <v>2386</v>
      </c>
      <c r="C301" s="2" t="s">
        <v>5</v>
      </c>
      <c r="D301" s="2" t="s">
        <v>2387</v>
      </c>
      <c r="E301" s="2" t="b">
        <v>0</v>
      </c>
      <c r="F301" s="2" t="s">
        <v>1243</v>
      </c>
      <c r="G301" s="2" t="s">
        <v>3278</v>
      </c>
      <c r="H301" s="3">
        <f>2*LN(2)/(VLOOKUP(CONCATENATE(RIGHT(A301,LEN(A301)-15),"-Rna"),'Table S1c. Species'!A:O,13,FALSE)*60)*VLOOKUP(CONCATENATE(RIGHT(A301,LEN(A301)-15),"-Rna"),'Table S1c. Species'!A:O,11,FALSE)/'Table S1c. Species'!K$263</f>
        <v>2.0716124308923253E-3</v>
      </c>
      <c r="I301" s="34" t="s">
        <v>571</v>
      </c>
      <c r="J301" s="35">
        <f>VLOOKUP(I301,'Table S1c. Species'!A:O,15,FALSE)</f>
        <v>1.8848660639516785E-9</v>
      </c>
      <c r="M301" s="54" t="s">
        <v>1393</v>
      </c>
      <c r="N301" s="37" t="s">
        <v>2257</v>
      </c>
      <c r="O301" s="2" t="s">
        <v>2258</v>
      </c>
    </row>
    <row r="302" spans="1:15" ht="14" customHeight="1" x14ac:dyDescent="0.2">
      <c r="A302" s="2" t="s">
        <v>2388</v>
      </c>
      <c r="B302" s="2" t="s">
        <v>2389</v>
      </c>
      <c r="C302" s="2" t="s">
        <v>5</v>
      </c>
      <c r="D302" s="2" t="s">
        <v>2390</v>
      </c>
      <c r="E302" s="2" t="b">
        <v>0</v>
      </c>
      <c r="F302" s="2" t="s">
        <v>1243</v>
      </c>
      <c r="G302" s="2" t="s">
        <v>3279</v>
      </c>
      <c r="H302" s="3">
        <f>2*LN(2)/(VLOOKUP(CONCATENATE(RIGHT(A302,LEN(A302)-15),"-Rna"),'Table S1c. Species'!A:O,13,FALSE)*60)*VLOOKUP(CONCATENATE(RIGHT(A302,LEN(A302)-15),"-Rna"),'Table S1c. Species'!A:O,11,FALSE)/'Table S1c. Species'!K$263</f>
        <v>9.4154739681654772E-3</v>
      </c>
      <c r="I302" s="34" t="s">
        <v>576</v>
      </c>
      <c r="J302" s="35">
        <f>VLOOKUP(I302,'Table S1c. Species'!A:O,15,FALSE)</f>
        <v>6.1680119557308139E-9</v>
      </c>
      <c r="M302" s="54" t="s">
        <v>1393</v>
      </c>
      <c r="N302" s="37" t="s">
        <v>2257</v>
      </c>
      <c r="O302" s="2" t="s">
        <v>2258</v>
      </c>
    </row>
    <row r="303" spans="1:15" ht="14" customHeight="1" x14ac:dyDescent="0.2">
      <c r="A303" s="2" t="s">
        <v>2391</v>
      </c>
      <c r="B303" s="2" t="s">
        <v>2392</v>
      </c>
      <c r="C303" s="2" t="s">
        <v>5</v>
      </c>
      <c r="D303" s="2" t="s">
        <v>2393</v>
      </c>
      <c r="E303" s="2" t="b">
        <v>0</v>
      </c>
      <c r="F303" s="2" t="s">
        <v>1243</v>
      </c>
      <c r="G303" s="2" t="s">
        <v>3280</v>
      </c>
      <c r="H303" s="3">
        <f>2*LN(2)/(VLOOKUP(CONCATENATE(RIGHT(A303,LEN(A303)-15),"-Rna"),'Table S1c. Species'!A:O,13,FALSE)*60)*VLOOKUP(CONCATENATE(RIGHT(A303,LEN(A303)-15),"-Rna"),'Table S1c. Species'!A:O,11,FALSE)/'Table S1c. Species'!K$263</f>
        <v>3.3747342617627494E-3</v>
      </c>
      <c r="I303" s="34" t="s">
        <v>581</v>
      </c>
      <c r="J303" s="35">
        <f>VLOOKUP(I303,'Table S1c. Species'!A:O,15,FALSE)</f>
        <v>1.8848660639516785E-9</v>
      </c>
      <c r="M303" s="54" t="s">
        <v>1393</v>
      </c>
      <c r="N303" s="37" t="s">
        <v>2257</v>
      </c>
      <c r="O303" s="2" t="s">
        <v>2258</v>
      </c>
    </row>
    <row r="304" spans="1:15" ht="14" customHeight="1" x14ac:dyDescent="0.2">
      <c r="A304" s="2" t="s">
        <v>2394</v>
      </c>
      <c r="B304" s="2" t="s">
        <v>2395</v>
      </c>
      <c r="C304" s="2" t="s">
        <v>5</v>
      </c>
      <c r="D304" s="2" t="s">
        <v>2396</v>
      </c>
      <c r="E304" s="2" t="b">
        <v>0</v>
      </c>
      <c r="F304" s="2" t="s">
        <v>1243</v>
      </c>
      <c r="G304" s="2" t="s">
        <v>3281</v>
      </c>
      <c r="H304" s="3">
        <f>2*LN(2)/(VLOOKUP(CONCATENATE(RIGHT(A304,LEN(A304)-15),"-Rna"),'Table S1c. Species'!A:O,13,FALSE)*60)*VLOOKUP(CONCATENATE(RIGHT(A304,LEN(A304)-15),"-Rna"),'Table S1c. Species'!A:O,11,FALSE)/'Table S1c. Species'!K$263</f>
        <v>2.0716124308923253E-3</v>
      </c>
      <c r="I304" s="34" t="s">
        <v>586</v>
      </c>
      <c r="J304" s="35">
        <f>VLOOKUP(I304,'Table S1c. Species'!A:O,15,FALSE)</f>
        <v>1.8848660639516785E-9</v>
      </c>
      <c r="M304" s="54" t="s">
        <v>1393</v>
      </c>
      <c r="N304" s="37" t="s">
        <v>2257</v>
      </c>
      <c r="O304" s="2" t="s">
        <v>2258</v>
      </c>
    </row>
    <row r="305" spans="1:15" ht="14" customHeight="1" x14ac:dyDescent="0.2">
      <c r="A305" s="2" t="s">
        <v>2397</v>
      </c>
      <c r="B305" s="2" t="s">
        <v>2398</v>
      </c>
      <c r="C305" s="2" t="s">
        <v>5</v>
      </c>
      <c r="D305" s="2" t="s">
        <v>2399</v>
      </c>
      <c r="E305" s="2" t="b">
        <v>0</v>
      </c>
      <c r="F305" s="2" t="s">
        <v>1243</v>
      </c>
      <c r="G305" s="2" t="s">
        <v>3282</v>
      </c>
      <c r="H305" s="3">
        <f>2*LN(2)/(VLOOKUP(CONCATENATE(RIGHT(A305,LEN(A305)-15),"-Rna"),'Table S1c. Species'!A:O,13,FALSE)*60)*VLOOKUP(CONCATENATE(RIGHT(A305,LEN(A305)-15),"-Rna"),'Table S1c. Species'!A:O,11,FALSE)/'Table S1c. Species'!K$263</f>
        <v>3.7729311109315558E-3</v>
      </c>
      <c r="I305" s="34" t="s">
        <v>591</v>
      </c>
      <c r="J305" s="35">
        <f>VLOOKUP(I305,'Table S1c. Species'!A:O,15,FALSE)</f>
        <v>1.8848660639516785E-9</v>
      </c>
      <c r="M305" s="54" t="s">
        <v>1393</v>
      </c>
      <c r="N305" s="37" t="s">
        <v>2257</v>
      </c>
      <c r="O305" s="2" t="s">
        <v>2258</v>
      </c>
    </row>
    <row r="306" spans="1:15" ht="14" customHeight="1" x14ac:dyDescent="0.2">
      <c r="A306" s="2" t="s">
        <v>2400</v>
      </c>
      <c r="B306" s="2" t="s">
        <v>2401</v>
      </c>
      <c r="C306" s="2" t="s">
        <v>5</v>
      </c>
      <c r="D306" s="2" t="s">
        <v>2402</v>
      </c>
      <c r="E306" s="2" t="b">
        <v>0</v>
      </c>
      <c r="F306" s="2" t="s">
        <v>1243</v>
      </c>
      <c r="G306" s="2" t="s">
        <v>3283</v>
      </c>
      <c r="H306" s="3">
        <f>2*LN(2)/(VLOOKUP(CONCATENATE(RIGHT(A306,LEN(A306)-15),"-Rna"),'Table S1c. Species'!A:O,13,FALSE)*60)*VLOOKUP(CONCATENATE(RIGHT(A306,LEN(A306)-15),"-Rna"),'Table S1c. Species'!A:O,11,FALSE)/'Table S1c. Species'!K$263</f>
        <v>2.0716124308923253E-3</v>
      </c>
      <c r="I306" s="34" t="s">
        <v>596</v>
      </c>
      <c r="J306" s="35">
        <f>VLOOKUP(I306,'Table S1c. Species'!A:O,15,FALSE)</f>
        <v>1.8848660639516785E-9</v>
      </c>
      <c r="M306" s="54" t="s">
        <v>1393</v>
      </c>
      <c r="N306" s="37" t="s">
        <v>2257</v>
      </c>
      <c r="O306" s="2" t="s">
        <v>2258</v>
      </c>
    </row>
    <row r="307" spans="1:15" ht="14" customHeight="1" x14ac:dyDescent="0.2">
      <c r="A307" s="2" t="s">
        <v>2349</v>
      </c>
      <c r="B307" s="2" t="s">
        <v>2350</v>
      </c>
      <c r="C307" s="2" t="s">
        <v>5</v>
      </c>
      <c r="D307" s="2" t="s">
        <v>2351</v>
      </c>
      <c r="E307" s="2" t="b">
        <v>0</v>
      </c>
      <c r="F307" s="2" t="s">
        <v>1243</v>
      </c>
      <c r="G307" s="2" t="s">
        <v>3284</v>
      </c>
      <c r="H307" s="3">
        <f>2*LN(2)/(VLOOKUP(CONCATENATE(RIGHT(A307,LEN(A307)-15),"-Rna"),'Table S1c. Species'!A:O,13,FALSE)*60)*VLOOKUP(CONCATENATE(RIGHT(A307,LEN(A307)-15),"-Rna"),'Table S1c. Species'!A:O,11,FALSE)/'Table S1c. Species'!K$263</f>
        <v>5.3934048323252904E-3</v>
      </c>
      <c r="I307" s="34" t="s">
        <v>511</v>
      </c>
      <c r="J307" s="35">
        <f>VLOOKUP(I307,'Table S1c. Species'!A:O,15,FALSE)</f>
        <v>2.6558281699494401E-9</v>
      </c>
      <c r="M307" s="54" t="s">
        <v>1393</v>
      </c>
      <c r="N307" s="37" t="s">
        <v>2257</v>
      </c>
      <c r="O307" s="2" t="s">
        <v>2258</v>
      </c>
    </row>
    <row r="308" spans="1:15" ht="14" customHeight="1" x14ac:dyDescent="0.2">
      <c r="A308" s="2" t="s">
        <v>2403</v>
      </c>
      <c r="B308" s="2" t="s">
        <v>2404</v>
      </c>
      <c r="C308" s="2" t="s">
        <v>5</v>
      </c>
      <c r="D308" s="2" t="s">
        <v>2405</v>
      </c>
      <c r="E308" s="2" t="b">
        <v>0</v>
      </c>
      <c r="F308" s="2" t="s">
        <v>1243</v>
      </c>
      <c r="G308" s="2" t="s">
        <v>3285</v>
      </c>
      <c r="H308" s="3">
        <f>2*LN(2)/(VLOOKUP(CONCATENATE(RIGHT(A308,LEN(A308)-15),"-Rna"),'Table S1c. Species'!A:O,13,FALSE)*60)*VLOOKUP(CONCATENATE(RIGHT(A308,LEN(A308)-15),"-Rna"),'Table S1c. Species'!A:O,11,FALSE)/'Table S1c. Species'!K$263</f>
        <v>3.93332064547344E-3</v>
      </c>
      <c r="I308" s="34" t="s">
        <v>601</v>
      </c>
      <c r="J308" s="35">
        <f>VLOOKUP(I308,'Table S1c. Species'!A:O,15,FALSE)</f>
        <v>1.8848660639516785E-9</v>
      </c>
      <c r="M308" s="54" t="s">
        <v>1393</v>
      </c>
      <c r="N308" s="37" t="s">
        <v>2257</v>
      </c>
      <c r="O308" s="2" t="s">
        <v>2258</v>
      </c>
    </row>
    <row r="309" spans="1:15" ht="14" customHeight="1" x14ac:dyDescent="0.2">
      <c r="A309" s="2" t="s">
        <v>2406</v>
      </c>
      <c r="B309" s="2" t="s">
        <v>2407</v>
      </c>
      <c r="C309" s="2" t="s">
        <v>5</v>
      </c>
      <c r="D309" s="2" t="s">
        <v>2408</v>
      </c>
      <c r="E309" s="2" t="b">
        <v>0</v>
      </c>
      <c r="F309" s="2" t="s">
        <v>1243</v>
      </c>
      <c r="G309" s="2" t="s">
        <v>3286</v>
      </c>
      <c r="H309" s="3">
        <f>2*LN(2)/(VLOOKUP(CONCATENATE(RIGHT(A309,LEN(A309)-15),"-Rna"),'Table S1c. Species'!A:O,13,FALSE)*60)*VLOOKUP(CONCATENATE(RIGHT(A309,LEN(A309)-15),"-Rna"),'Table S1c. Species'!A:O,11,FALSE)/'Table S1c. Species'!K$263</f>
        <v>4.5950999504504554E-3</v>
      </c>
      <c r="I309" s="34" t="s">
        <v>606</v>
      </c>
      <c r="J309" s="35">
        <f>VLOOKUP(I309,'Table S1c. Species'!A:O,15,FALSE)</f>
        <v>1.9942570321231591E-9</v>
      </c>
      <c r="M309" s="54" t="s">
        <v>1393</v>
      </c>
      <c r="N309" s="37" t="s">
        <v>2257</v>
      </c>
      <c r="O309" s="2" t="s">
        <v>2258</v>
      </c>
    </row>
    <row r="310" spans="1:15" ht="14" customHeight="1" x14ac:dyDescent="0.2">
      <c r="A310" s="2" t="s">
        <v>2352</v>
      </c>
      <c r="B310" s="2" t="s">
        <v>2353</v>
      </c>
      <c r="C310" s="2" t="s">
        <v>5</v>
      </c>
      <c r="D310" s="2" t="s">
        <v>2354</v>
      </c>
      <c r="E310" s="2" t="b">
        <v>0</v>
      </c>
      <c r="F310" s="2" t="s">
        <v>1243</v>
      </c>
      <c r="G310" s="2" t="s">
        <v>3287</v>
      </c>
      <c r="H310" s="3">
        <f>2*LN(2)/(VLOOKUP(CONCATENATE(RIGHT(A310,LEN(A310)-15),"-Rna"),'Table S1c. Species'!A:O,13,FALSE)*60)*VLOOKUP(CONCATENATE(RIGHT(A310,LEN(A310)-15),"-Rna"),'Table S1c. Species'!A:O,11,FALSE)/'Table S1c. Species'!K$263</f>
        <v>2.0716124308923253E-3</v>
      </c>
      <c r="I310" s="34" t="s">
        <v>516</v>
      </c>
      <c r="J310" s="35">
        <f>VLOOKUP(I310,'Table S1c. Species'!A:O,15,FALSE)</f>
        <v>1.8848660639516785E-9</v>
      </c>
      <c r="M310" s="54" t="s">
        <v>1393</v>
      </c>
      <c r="N310" s="37" t="s">
        <v>2257</v>
      </c>
      <c r="O310" s="2" t="s">
        <v>2258</v>
      </c>
    </row>
    <row r="311" spans="1:15" ht="14" customHeight="1" x14ac:dyDescent="0.2">
      <c r="A311" s="2" t="s">
        <v>2355</v>
      </c>
      <c r="B311" s="2" t="s">
        <v>2356</v>
      </c>
      <c r="C311" s="2" t="s">
        <v>5</v>
      </c>
      <c r="D311" s="2" t="s">
        <v>2357</v>
      </c>
      <c r="E311" s="2" t="b">
        <v>0</v>
      </c>
      <c r="F311" s="2" t="s">
        <v>1243</v>
      </c>
      <c r="G311" s="2" t="s">
        <v>3288</v>
      </c>
      <c r="H311" s="3">
        <f>2*LN(2)/(VLOOKUP(CONCATENATE(RIGHT(A311,LEN(A311)-15),"-Rna"),'Table S1c. Species'!A:O,13,FALSE)*60)*VLOOKUP(CONCATENATE(RIGHT(A311,LEN(A311)-15),"-Rna"),'Table S1c. Species'!A:O,11,FALSE)/'Table S1c. Species'!K$263</f>
        <v>4.7236319865235493E-3</v>
      </c>
      <c r="I311" s="34" t="s">
        <v>521</v>
      </c>
      <c r="J311" s="35">
        <f>VLOOKUP(I311,'Table S1c. Species'!A:O,15,FALSE)</f>
        <v>2.2136113352710824E-9</v>
      </c>
      <c r="M311" s="54" t="s">
        <v>1393</v>
      </c>
      <c r="N311" s="37" t="s">
        <v>2257</v>
      </c>
      <c r="O311" s="2" t="s">
        <v>2258</v>
      </c>
    </row>
    <row r="312" spans="1:15" ht="14" customHeight="1" x14ac:dyDescent="0.2">
      <c r="A312" s="2" t="s">
        <v>2358</v>
      </c>
      <c r="B312" s="2" t="s">
        <v>2359</v>
      </c>
      <c r="C312" s="2" t="s">
        <v>5</v>
      </c>
      <c r="D312" s="2" t="s">
        <v>2360</v>
      </c>
      <c r="E312" s="2" t="b">
        <v>0</v>
      </c>
      <c r="F312" s="2" t="s">
        <v>1243</v>
      </c>
      <c r="G312" s="2" t="s">
        <v>3289</v>
      </c>
      <c r="H312" s="3">
        <f>2*LN(2)/(VLOOKUP(CONCATENATE(RIGHT(A312,LEN(A312)-15),"-Rna"),'Table S1c. Species'!A:O,13,FALSE)*60)*VLOOKUP(CONCATENATE(RIGHT(A312,LEN(A312)-15),"-Rna"),'Table S1c. Species'!A:O,11,FALSE)/'Table S1c. Species'!K$263</f>
        <v>2.203402231610183E-3</v>
      </c>
      <c r="I312" s="34" t="s">
        <v>526</v>
      </c>
      <c r="J312" s="35">
        <f>VLOOKUP(I312,'Table S1c. Species'!A:O,15,FALSE)</f>
        <v>1.8848660639516785E-9</v>
      </c>
      <c r="M312" s="54" t="s">
        <v>1393</v>
      </c>
      <c r="N312" s="37" t="s">
        <v>2257</v>
      </c>
      <c r="O312" s="2" t="s">
        <v>2258</v>
      </c>
    </row>
    <row r="313" spans="1:15" ht="14" customHeight="1" x14ac:dyDescent="0.2">
      <c r="A313" s="2" t="s">
        <v>2361</v>
      </c>
      <c r="B313" s="2" t="s">
        <v>2362</v>
      </c>
      <c r="C313" s="2" t="s">
        <v>5</v>
      </c>
      <c r="D313" s="2" t="s">
        <v>2363</v>
      </c>
      <c r="E313" s="2" t="b">
        <v>0</v>
      </c>
      <c r="F313" s="2" t="s">
        <v>1243</v>
      </c>
      <c r="G313" s="2" t="s">
        <v>3290</v>
      </c>
      <c r="H313" s="3">
        <f>2*LN(2)/(VLOOKUP(CONCATENATE(RIGHT(A313,LEN(A313)-15),"-Rna"),'Table S1c. Species'!A:O,13,FALSE)*60)*VLOOKUP(CONCATENATE(RIGHT(A313,LEN(A313)-15),"-Rna"),'Table S1c. Species'!A:O,11,FALSE)/'Table S1c. Species'!K$263</f>
        <v>4.8201886752952091E-3</v>
      </c>
      <c r="I313" s="34" t="s">
        <v>531</v>
      </c>
      <c r="J313" s="35">
        <f>VLOOKUP(I313,'Table S1c. Species'!A:O,15,FALSE)</f>
        <v>2.4575794124542004E-9</v>
      </c>
      <c r="M313" s="54" t="s">
        <v>1393</v>
      </c>
      <c r="N313" s="37" t="s">
        <v>2257</v>
      </c>
      <c r="O313" s="2" t="s">
        <v>2258</v>
      </c>
    </row>
    <row r="314" spans="1:15" ht="14" customHeight="1" x14ac:dyDescent="0.2">
      <c r="A314" s="2" t="s">
        <v>2364</v>
      </c>
      <c r="B314" s="2" t="s">
        <v>2365</v>
      </c>
      <c r="C314" s="2" t="s">
        <v>5</v>
      </c>
      <c r="D314" s="2" t="s">
        <v>2366</v>
      </c>
      <c r="E314" s="2" t="b">
        <v>0</v>
      </c>
      <c r="F314" s="2" t="s">
        <v>1243</v>
      </c>
      <c r="G314" s="2" t="s">
        <v>3291</v>
      </c>
      <c r="H314" s="3">
        <f>2*LN(2)/(VLOOKUP(CONCATENATE(RIGHT(A314,LEN(A314)-15),"-Rna"),'Table S1c. Species'!A:O,13,FALSE)*60)*VLOOKUP(CONCATENATE(RIGHT(A314,LEN(A314)-15),"-Rna"),'Table S1c. Species'!A:O,11,FALSE)/'Table S1c. Species'!K$263</f>
        <v>5.1108481124173431E-3</v>
      </c>
      <c r="I314" s="34" t="s">
        <v>536</v>
      </c>
      <c r="J314" s="35">
        <f>VLOOKUP(I314,'Table S1c. Species'!A:O,15,FALSE)</f>
        <v>2.5381176181592953E-9</v>
      </c>
      <c r="M314" s="54" t="s">
        <v>1393</v>
      </c>
      <c r="N314" s="37" t="s">
        <v>2257</v>
      </c>
      <c r="O314" s="2" t="s">
        <v>2258</v>
      </c>
    </row>
    <row r="315" spans="1:15" ht="14" customHeight="1" x14ac:dyDescent="0.2">
      <c r="A315" s="2" t="s">
        <v>2367</v>
      </c>
      <c r="B315" s="2" t="s">
        <v>2368</v>
      </c>
      <c r="C315" s="2" t="s">
        <v>5</v>
      </c>
      <c r="D315" s="2" t="s">
        <v>2369</v>
      </c>
      <c r="E315" s="2" t="b">
        <v>0</v>
      </c>
      <c r="F315" s="2" t="s">
        <v>1243</v>
      </c>
      <c r="G315" s="2" t="s">
        <v>3292</v>
      </c>
      <c r="H315" s="3">
        <f>2*LN(2)/(VLOOKUP(CONCATENATE(RIGHT(A315,LEN(A315)-15),"-Rna"),'Table S1c. Species'!A:O,13,FALSE)*60)*VLOOKUP(CONCATENATE(RIGHT(A315,LEN(A315)-15),"-Rna"),'Table S1c. Species'!A:O,11,FALSE)/'Table S1c. Species'!K$263</f>
        <v>2.0716124308923253E-3</v>
      </c>
      <c r="I315" s="34" t="s">
        <v>541</v>
      </c>
      <c r="J315" s="35">
        <f>VLOOKUP(I315,'Table S1c. Species'!A:O,15,FALSE)</f>
        <v>1.8848660639516785E-9</v>
      </c>
      <c r="M315" s="54" t="s">
        <v>1393</v>
      </c>
      <c r="N315" s="37" t="s">
        <v>2257</v>
      </c>
      <c r="O315" s="2" t="s">
        <v>2258</v>
      </c>
    </row>
    <row r="316" spans="1:15" ht="14" customHeight="1" x14ac:dyDescent="0.2">
      <c r="A316" s="2" t="s">
        <v>2370</v>
      </c>
      <c r="B316" s="2" t="s">
        <v>2371</v>
      </c>
      <c r="C316" s="2" t="s">
        <v>5</v>
      </c>
      <c r="D316" s="2" t="s">
        <v>2372</v>
      </c>
      <c r="E316" s="2" t="b">
        <v>0</v>
      </c>
      <c r="F316" s="2" t="s">
        <v>1243</v>
      </c>
      <c r="G316" s="2" t="s">
        <v>3293</v>
      </c>
      <c r="H316" s="3">
        <f>2*LN(2)/(VLOOKUP(CONCATENATE(RIGHT(A316,LEN(A316)-15),"-Rna"),'Table S1c. Species'!A:O,13,FALSE)*60)*VLOOKUP(CONCATENATE(RIGHT(A316,LEN(A316)-15),"-Rna"),'Table S1c. Species'!A:O,11,FALSE)/'Table S1c. Species'!K$263</f>
        <v>3.1208390907488718E-3</v>
      </c>
      <c r="I316" s="34" t="s">
        <v>546</v>
      </c>
      <c r="J316" s="35">
        <f>VLOOKUP(I316,'Table S1c. Species'!A:O,15,FALSE)</f>
        <v>1.8848660639516785E-9</v>
      </c>
      <c r="M316" s="54" t="s">
        <v>1393</v>
      </c>
      <c r="N316" s="37" t="s">
        <v>2257</v>
      </c>
      <c r="O316" s="2" t="s">
        <v>2258</v>
      </c>
    </row>
    <row r="317" spans="1:15" ht="14" customHeight="1" x14ac:dyDescent="0.2">
      <c r="A317" s="2" t="s">
        <v>2505</v>
      </c>
      <c r="B317" s="2" t="s">
        <v>2506</v>
      </c>
      <c r="C317" s="2" t="s">
        <v>5</v>
      </c>
      <c r="D317" s="2" t="s">
        <v>2507</v>
      </c>
      <c r="E317" s="2" t="b">
        <v>0</v>
      </c>
      <c r="F317" s="2" t="s">
        <v>1243</v>
      </c>
      <c r="G317" s="2" t="s">
        <v>3294</v>
      </c>
      <c r="H317" s="3">
        <f>2*LN(2)/(VLOOKUP(CONCATENATE(RIGHT(A317,LEN(A317)-15),"-Rna"),'Table S1c. Species'!A:O,13,FALSE)*60)*VLOOKUP(CONCATENATE(RIGHT(A317,LEN(A317)-15),"-Rna"),'Table S1c. Species'!A:O,11,FALSE)/'Table S1c. Species'!K$263</f>
        <v>2.1201154619883578E-3</v>
      </c>
      <c r="I317" s="34" t="s">
        <v>771</v>
      </c>
      <c r="J317" s="35">
        <f>VLOOKUP(I317,'Table S1c. Species'!A:O,15,FALSE)</f>
        <v>1.8848660639516785E-9</v>
      </c>
      <c r="M317" s="54" t="s">
        <v>1393</v>
      </c>
      <c r="N317" s="37" t="s">
        <v>2257</v>
      </c>
      <c r="O317" s="2" t="s">
        <v>2258</v>
      </c>
    </row>
    <row r="318" spans="1:15" ht="14" customHeight="1" x14ac:dyDescent="0.2">
      <c r="A318" s="2" t="s">
        <v>2508</v>
      </c>
      <c r="B318" s="2" t="s">
        <v>2509</v>
      </c>
      <c r="C318" s="2" t="s">
        <v>5</v>
      </c>
      <c r="D318" s="2" t="s">
        <v>2510</v>
      </c>
      <c r="E318" s="2" t="b">
        <v>0</v>
      </c>
      <c r="F318" s="2" t="s">
        <v>1243</v>
      </c>
      <c r="G318" s="2" t="s">
        <v>3295</v>
      </c>
      <c r="H318" s="3">
        <f>2*LN(2)/(VLOOKUP(CONCATENATE(RIGHT(A318,LEN(A318)-15),"-Rna"),'Table S1c. Species'!A:O,13,FALSE)*60)*VLOOKUP(CONCATENATE(RIGHT(A318,LEN(A318)-15),"-Rna"),'Table S1c. Species'!A:O,11,FALSE)/'Table S1c. Species'!K$263</f>
        <v>1.6256609758323293E-3</v>
      </c>
      <c r="I318" s="34" t="s">
        <v>776</v>
      </c>
      <c r="J318" s="35">
        <f>VLOOKUP(I318,'Table S1c. Species'!A:O,15,FALSE)</f>
        <v>1.8848660639516785E-9</v>
      </c>
      <c r="M318" s="54" t="s">
        <v>1393</v>
      </c>
      <c r="N318" s="37" t="s">
        <v>2257</v>
      </c>
      <c r="O318" s="2" t="s">
        <v>2258</v>
      </c>
    </row>
    <row r="319" spans="1:15" ht="14" customHeight="1" x14ac:dyDescent="0.2">
      <c r="A319" s="2" t="s">
        <v>2511</v>
      </c>
      <c r="B319" s="2" t="s">
        <v>2512</v>
      </c>
      <c r="C319" s="2" t="s">
        <v>5</v>
      </c>
      <c r="D319" s="2" t="s">
        <v>2513</v>
      </c>
      <c r="E319" s="2" t="b">
        <v>0</v>
      </c>
      <c r="F319" s="2" t="s">
        <v>1243</v>
      </c>
      <c r="G319" s="2" t="s">
        <v>3296</v>
      </c>
      <c r="H319" s="3">
        <f>2*LN(2)/(VLOOKUP(CONCATENATE(RIGHT(A319,LEN(A319)-15),"-Rna"),'Table S1c. Species'!A:O,13,FALSE)*60)*VLOOKUP(CONCATENATE(RIGHT(A319,LEN(A319)-15),"-Rna"),'Table S1c. Species'!A:O,11,FALSE)/'Table S1c. Species'!K$263</f>
        <v>1.6256609758323293E-3</v>
      </c>
      <c r="I319" s="34" t="s">
        <v>781</v>
      </c>
      <c r="J319" s="35">
        <f>VLOOKUP(I319,'Table S1c. Species'!A:O,15,FALSE)</f>
        <v>1.8848660639516785E-9</v>
      </c>
      <c r="M319" s="54" t="s">
        <v>1393</v>
      </c>
      <c r="N319" s="37" t="s">
        <v>2257</v>
      </c>
      <c r="O319" s="2" t="s">
        <v>2258</v>
      </c>
    </row>
    <row r="320" spans="1:15" ht="14" customHeight="1" x14ac:dyDescent="0.2">
      <c r="A320" s="2" t="s">
        <v>2514</v>
      </c>
      <c r="B320" s="2" t="s">
        <v>2515</v>
      </c>
      <c r="C320" s="2" t="s">
        <v>5</v>
      </c>
      <c r="D320" s="2" t="s">
        <v>2516</v>
      </c>
      <c r="E320" s="2" t="b">
        <v>0</v>
      </c>
      <c r="F320" s="2" t="s">
        <v>1243</v>
      </c>
      <c r="G320" s="2" t="s">
        <v>3297</v>
      </c>
      <c r="H320" s="3">
        <f>2*LN(2)/(VLOOKUP(CONCATENATE(RIGHT(A320,LEN(A320)-15),"-Rna"),'Table S1c. Species'!A:O,13,FALSE)*60)*VLOOKUP(CONCATENATE(RIGHT(A320,LEN(A320)-15),"-Rna"),'Table S1c. Species'!A:O,11,FALSE)/'Table S1c. Species'!K$263</f>
        <v>4.9654967517812282E-3</v>
      </c>
      <c r="I320" s="34" t="s">
        <v>786</v>
      </c>
      <c r="J320" s="35">
        <f>VLOOKUP(I320,'Table S1c. Species'!A:O,15,FALSE)</f>
        <v>3.082802532856538E-9</v>
      </c>
      <c r="M320" s="54" t="s">
        <v>1393</v>
      </c>
      <c r="N320" s="37" t="s">
        <v>2257</v>
      </c>
      <c r="O320" s="2" t="s">
        <v>2258</v>
      </c>
    </row>
    <row r="321" spans="1:15" ht="14" customHeight="1" x14ac:dyDescent="0.2">
      <c r="A321" s="2" t="s">
        <v>2520</v>
      </c>
      <c r="B321" s="2" t="s">
        <v>2521</v>
      </c>
      <c r="C321" s="2" t="s">
        <v>5</v>
      </c>
      <c r="D321" s="2" t="s">
        <v>2522</v>
      </c>
      <c r="E321" s="2" t="b">
        <v>0</v>
      </c>
      <c r="F321" s="2" t="s">
        <v>1243</v>
      </c>
      <c r="G321" s="2" t="s">
        <v>3298</v>
      </c>
      <c r="H321" s="3">
        <f>2*LN(2)/(VLOOKUP(CONCATENATE(RIGHT(A321,LEN(A321)-15),"-Rna"),'Table S1c. Species'!A:O,13,FALSE)*60)*VLOOKUP(CONCATENATE(RIGHT(A321,LEN(A321)-15),"-Rna"),'Table S1c. Species'!A:O,11,FALSE)/'Table S1c. Species'!K$263</f>
        <v>2.5801182644002514E-3</v>
      </c>
      <c r="I321" s="34" t="s">
        <v>796</v>
      </c>
      <c r="J321" s="35">
        <f>VLOOKUP(I321,'Table S1c. Species'!A:O,15,FALSE)</f>
        <v>1.8848660639516785E-9</v>
      </c>
      <c r="M321" s="54" t="s">
        <v>1393</v>
      </c>
      <c r="N321" s="37" t="s">
        <v>2257</v>
      </c>
      <c r="O321" s="2" t="s">
        <v>2258</v>
      </c>
    </row>
    <row r="322" spans="1:15" ht="14" customHeight="1" x14ac:dyDescent="0.2">
      <c r="A322" s="2" t="s">
        <v>2523</v>
      </c>
      <c r="B322" s="2" t="s">
        <v>2524</v>
      </c>
      <c r="C322" s="2" t="s">
        <v>5</v>
      </c>
      <c r="D322" s="2" t="s">
        <v>2525</v>
      </c>
      <c r="E322" s="2" t="b">
        <v>0</v>
      </c>
      <c r="F322" s="2" t="s">
        <v>1243</v>
      </c>
      <c r="G322" s="2" t="s">
        <v>3299</v>
      </c>
      <c r="H322" s="3">
        <f>2*LN(2)/(VLOOKUP(CONCATENATE(RIGHT(A322,LEN(A322)-15),"-Rna"),'Table S1c. Species'!A:O,13,FALSE)*60)*VLOOKUP(CONCATENATE(RIGHT(A322,LEN(A322)-15),"-Rna"),'Table S1c. Species'!A:O,11,FALSE)/'Table S1c. Species'!K$263</f>
        <v>2.4530473942290932E-3</v>
      </c>
      <c r="I322" s="34" t="s">
        <v>801</v>
      </c>
      <c r="J322" s="35">
        <f>VLOOKUP(I322,'Table S1c. Species'!A:O,15,FALSE)</f>
        <v>1.8848660639516785E-9</v>
      </c>
      <c r="M322" s="54" t="s">
        <v>1393</v>
      </c>
      <c r="N322" s="37" t="s">
        <v>2257</v>
      </c>
      <c r="O322" s="2" t="s">
        <v>2258</v>
      </c>
    </row>
    <row r="323" spans="1:15" ht="14" customHeight="1" x14ac:dyDescent="0.2">
      <c r="A323" s="2" t="s">
        <v>2526</v>
      </c>
      <c r="B323" s="2" t="s">
        <v>2527</v>
      </c>
      <c r="C323" s="2" t="s">
        <v>5</v>
      </c>
      <c r="D323" s="2" t="s">
        <v>2528</v>
      </c>
      <c r="E323" s="2" t="b">
        <v>0</v>
      </c>
      <c r="F323" s="2" t="s">
        <v>1243</v>
      </c>
      <c r="G323" s="2" t="s">
        <v>3300</v>
      </c>
      <c r="H323" s="3">
        <f>2*LN(2)/(VLOOKUP(CONCATENATE(RIGHT(A323,LEN(A323)-15),"-Rna"),'Table S1c. Species'!A:O,13,FALSE)*60)*VLOOKUP(CONCATENATE(RIGHT(A323,LEN(A323)-15),"-Rna"),'Table S1c. Species'!A:O,11,FALSE)/'Table S1c. Species'!K$263</f>
        <v>1.5913701007937921E-3</v>
      </c>
      <c r="I323" s="34" t="s">
        <v>806</v>
      </c>
      <c r="J323" s="35">
        <f>VLOOKUP(I323,'Table S1c. Species'!A:O,15,FALSE)</f>
        <v>1.8848660639516785E-9</v>
      </c>
      <c r="M323" s="54" t="s">
        <v>1393</v>
      </c>
      <c r="N323" s="37" t="s">
        <v>2257</v>
      </c>
      <c r="O323" s="2" t="s">
        <v>2258</v>
      </c>
    </row>
    <row r="324" spans="1:15" ht="14" customHeight="1" x14ac:dyDescent="0.2">
      <c r="A324" s="2" t="s">
        <v>2529</v>
      </c>
      <c r="B324" s="2" t="s">
        <v>2530</v>
      </c>
      <c r="C324" s="2" t="s">
        <v>5</v>
      </c>
      <c r="D324" s="2" t="s">
        <v>2531</v>
      </c>
      <c r="E324" s="2" t="b">
        <v>0</v>
      </c>
      <c r="F324" s="2" t="s">
        <v>1243</v>
      </c>
      <c r="G324" s="2" t="s">
        <v>3301</v>
      </c>
      <c r="H324" s="3">
        <f>2*LN(2)/(VLOOKUP(CONCATENATE(RIGHT(A324,LEN(A324)-15),"-Rna"),'Table S1c. Species'!A:O,13,FALSE)*60)*VLOOKUP(CONCATENATE(RIGHT(A324,LEN(A324)-15),"-Rna"),'Table S1c. Species'!A:O,11,FALSE)/'Table S1c. Species'!K$263</f>
        <v>3.2542817870316919E-3</v>
      </c>
      <c r="I324" s="34" t="s">
        <v>811</v>
      </c>
      <c r="J324" s="35">
        <f>VLOOKUP(I324,'Table S1c. Species'!A:O,15,FALSE)</f>
        <v>1.8848660639516785E-9</v>
      </c>
      <c r="M324" s="54" t="s">
        <v>1393</v>
      </c>
      <c r="N324" s="37" t="s">
        <v>2257</v>
      </c>
      <c r="O324" s="2" t="s">
        <v>2258</v>
      </c>
    </row>
    <row r="325" spans="1:15" ht="14" customHeight="1" x14ac:dyDescent="0.2">
      <c r="A325" s="2" t="s">
        <v>2532</v>
      </c>
      <c r="B325" s="2" t="s">
        <v>2533</v>
      </c>
      <c r="C325" s="2" t="s">
        <v>5</v>
      </c>
      <c r="D325" s="2" t="s">
        <v>2534</v>
      </c>
      <c r="E325" s="2" t="b">
        <v>0</v>
      </c>
      <c r="F325" s="2" t="s">
        <v>1243</v>
      </c>
      <c r="G325" s="2" t="s">
        <v>3302</v>
      </c>
      <c r="H325" s="3">
        <f>2*LN(2)/(VLOOKUP(CONCATENATE(RIGHT(A325,LEN(A325)-15),"-Rna"),'Table S1c. Species'!A:O,13,FALSE)*60)*VLOOKUP(CONCATENATE(RIGHT(A325,LEN(A325)-15),"-Rna"),'Table S1c. Species'!A:O,11,FALSE)/'Table S1c. Species'!K$263</f>
        <v>2.9357634404217738E-3</v>
      </c>
      <c r="I325" s="34" t="s">
        <v>816</v>
      </c>
      <c r="J325" s="35">
        <f>VLOOKUP(I325,'Table S1c. Species'!A:O,15,FALSE)</f>
        <v>1.8848660639516785E-9</v>
      </c>
      <c r="M325" s="54" t="s">
        <v>1393</v>
      </c>
      <c r="N325" s="37" t="s">
        <v>2257</v>
      </c>
      <c r="O325" s="2" t="s">
        <v>2258</v>
      </c>
    </row>
    <row r="326" spans="1:15" ht="14" customHeight="1" x14ac:dyDescent="0.2">
      <c r="A326" s="2" t="s">
        <v>1701</v>
      </c>
      <c r="B326" s="2" t="s">
        <v>1702</v>
      </c>
      <c r="C326" s="2" t="s">
        <v>7</v>
      </c>
      <c r="D326" s="2" t="s">
        <v>1703</v>
      </c>
      <c r="E326" s="2" t="b">
        <v>0</v>
      </c>
      <c r="F326" s="2" t="s">
        <v>1358</v>
      </c>
      <c r="G326" s="2" t="s">
        <v>3303</v>
      </c>
      <c r="H326" s="3">
        <f>LN(2)*((1/VLOOKUP(CONCATENATE(RIGHT(A326,LEN(A326)-14),"-Rna"),'Table S1c. Species'!A:N,13,FALSE)/60+1/'Table S1e. Parameters'!B2)*VLOOKUP(CONCATENATE(RIGHT(A326,LEN(A326)-14),"-Rna"),'Table S1c. Species'!A:L,11,FALSE)+IF(ISBLANK(VLOOKUP(CONCATENATE(RIGHT(A326,LEN(A326)-14),"-Rna"),'Table S1c. Species'!A:N,14,FALSE)),0,(1/VLOOKUP(CONCATENATE(RIGHT(A326,LEN(A326)-14),"-Rna"),'Table S1c. Species'!A:N,14,FALSE)/60+1/'Table S1e. Parameters'!B2)*VLOOKUP(CONCATENATE(RIGHT(A326,LEN(A326)-14),"-Rna"),'Table S1c. Species'!A:L,12,FALSE)))/'Table S1c. Species'!J$290*POWER(2,4)</f>
        <v>1.6166269674428177E-2</v>
      </c>
      <c r="I326" s="34" t="s">
        <v>82</v>
      </c>
      <c r="J326" s="35">
        <f>VLOOKUP(I326,'Table S1c. Species'!A:O,15,FALSE)</f>
        <v>1E-3</v>
      </c>
      <c r="K326" s="59"/>
      <c r="M326" s="54" t="s">
        <v>1393</v>
      </c>
      <c r="N326" s="37" t="s">
        <v>1704</v>
      </c>
      <c r="O326" s="2" t="s">
        <v>1705</v>
      </c>
    </row>
    <row r="327" spans="1:15" ht="14" customHeight="1" x14ac:dyDescent="0.2">
      <c r="A327" s="2" t="s">
        <v>1706</v>
      </c>
      <c r="B327" s="2" t="s">
        <v>1707</v>
      </c>
      <c r="C327" s="2" t="s">
        <v>7</v>
      </c>
      <c r="D327" s="2" t="s">
        <v>1708</v>
      </c>
      <c r="E327" s="2" t="b">
        <v>0</v>
      </c>
      <c r="F327" s="2" t="s">
        <v>1358</v>
      </c>
      <c r="G327" s="2" t="s">
        <v>3303</v>
      </c>
      <c r="H327" s="3">
        <f>LN(2)*((1/VLOOKUP(CONCATENATE(RIGHT(A327,LEN(A327)-14),"-Rna"),'Table S1c. Species'!A:N,13,FALSE)/60+1/'Table S1e. Parameters'!B2)*VLOOKUP(CONCATENATE(RIGHT(A327,LEN(A327)-14),"-Rna"),'Table S1c. Species'!A:L,11,FALSE)+IF(ISBLANK(VLOOKUP(CONCATENATE(RIGHT(A327,LEN(A327)-14),"-Rna"),'Table S1c. Species'!A:N,14,FALSE)),0,(1/VLOOKUP(CONCATENATE(RIGHT(A327,LEN(A327)-14),"-Rna"),'Table S1c. Species'!A:N,14,FALSE)/60+1/'Table S1e. Parameters'!B2)*VLOOKUP(CONCATENATE(RIGHT(A327,LEN(A327)-14),"-Rna"),'Table S1c. Species'!A:L,12,FALSE)))/'Table S1c. Species'!J$290*POWER(2,4)</f>
        <v>2.2862794664108246E-2</v>
      </c>
      <c r="I327" s="34" t="s">
        <v>82</v>
      </c>
      <c r="J327" s="35">
        <f>VLOOKUP(I327,'Table S1c. Species'!A:O,15,FALSE)</f>
        <v>1E-3</v>
      </c>
      <c r="K327" s="59"/>
      <c r="M327" s="54" t="s">
        <v>1393</v>
      </c>
      <c r="N327" s="37" t="s">
        <v>1704</v>
      </c>
      <c r="O327" s="2" t="s">
        <v>1705</v>
      </c>
    </row>
    <row r="328" spans="1:15" ht="14" customHeight="1" x14ac:dyDescent="0.2">
      <c r="A328" s="2" t="s">
        <v>1709</v>
      </c>
      <c r="B328" s="2" t="s">
        <v>1710</v>
      </c>
      <c r="C328" s="2" t="s">
        <v>7</v>
      </c>
      <c r="D328" s="2" t="s">
        <v>1711</v>
      </c>
      <c r="E328" s="2" t="b">
        <v>0</v>
      </c>
      <c r="F328" s="2" t="s">
        <v>1358</v>
      </c>
      <c r="G328" s="2" t="s">
        <v>3303</v>
      </c>
      <c r="H328" s="3">
        <f>LN(2)*((1/VLOOKUP(CONCATENATE(RIGHT(A328,LEN(A328)-14),"-Rna"),'Table S1c. Species'!A:N,13,FALSE)/60+1/'Table S1e. Parameters'!B2)*VLOOKUP(CONCATENATE(RIGHT(A328,LEN(A328)-14),"-Rna"),'Table S1c. Species'!A:L,11,FALSE)+IF(ISBLANK(VLOOKUP(CONCATENATE(RIGHT(A328,LEN(A328)-14),"-Rna"),'Table S1c. Species'!A:N,14,FALSE)),0,(1/VLOOKUP(CONCATENATE(RIGHT(A328,LEN(A328)-14),"-Rna"),'Table S1c. Species'!A:N,14,FALSE)/60+1/'Table S1e. Parameters'!B2)*VLOOKUP(CONCATENATE(RIGHT(A328,LEN(A328)-14),"-Rna"),'Table S1c. Species'!A:L,12,FALSE)))/'Table S1c. Species'!J$290*POWER(2,4)</f>
        <v>1.4112672308615496E-2</v>
      </c>
      <c r="I328" s="34" t="s">
        <v>82</v>
      </c>
      <c r="J328" s="35">
        <f>VLOOKUP(I328,'Table S1c. Species'!A:O,15,FALSE)</f>
        <v>1E-3</v>
      </c>
      <c r="K328" s="59"/>
      <c r="M328" s="54" t="s">
        <v>1393</v>
      </c>
      <c r="N328" s="37" t="s">
        <v>1704</v>
      </c>
      <c r="O328" s="2" t="s">
        <v>1705</v>
      </c>
    </row>
    <row r="329" spans="1:15" ht="14" customHeight="1" x14ac:dyDescent="0.2">
      <c r="A329" s="2" t="s">
        <v>1712</v>
      </c>
      <c r="B329" s="2" t="s">
        <v>1713</v>
      </c>
      <c r="C329" s="2" t="s">
        <v>7</v>
      </c>
      <c r="D329" s="2" t="s">
        <v>1714</v>
      </c>
      <c r="E329" s="2" t="b">
        <v>0</v>
      </c>
      <c r="F329" s="2" t="s">
        <v>1358</v>
      </c>
      <c r="G329" s="2" t="s">
        <v>3303</v>
      </c>
      <c r="H329" s="3">
        <f>LN(2)*((1/VLOOKUP(CONCATENATE(RIGHT(A329,LEN(A329)-14),"-Rna"),'Table S1c. Species'!A:N,13,FALSE)/60+1/'Table S1e. Parameters'!B2)*VLOOKUP(CONCATENATE(RIGHT(A329,LEN(A329)-14),"-Rna"),'Table S1c. Species'!A:L,11,FALSE)+IF(ISBLANK(VLOOKUP(CONCATENATE(RIGHT(A329,LEN(A329)-14),"-Rna"),'Table S1c. Species'!A:N,14,FALSE)),0,(1/VLOOKUP(CONCATENATE(RIGHT(A329,LEN(A329)-14),"-Rna"),'Table S1c. Species'!A:N,14,FALSE)/60+1/'Table S1e. Parameters'!B2)*VLOOKUP(CONCATENATE(RIGHT(A329,LEN(A329)-14),"-Rna"),'Table S1c. Species'!A:L,12,FALSE)))/'Table S1c. Species'!J$290*POWER(2,4)</f>
        <v>1.5621964687200529E-2</v>
      </c>
      <c r="I329" s="34" t="s">
        <v>82</v>
      </c>
      <c r="J329" s="35">
        <f>VLOOKUP(I329,'Table S1c. Species'!A:O,15,FALSE)</f>
        <v>1E-3</v>
      </c>
      <c r="K329" s="59"/>
      <c r="M329" s="54" t="s">
        <v>1393</v>
      </c>
      <c r="N329" s="37" t="s">
        <v>1704</v>
      </c>
      <c r="O329" s="2" t="s">
        <v>1705</v>
      </c>
    </row>
    <row r="330" spans="1:15" ht="14" customHeight="1" x14ac:dyDescent="0.2">
      <c r="A330" s="2" t="s">
        <v>1715</v>
      </c>
      <c r="B330" s="2" t="s">
        <v>1716</v>
      </c>
      <c r="C330" s="2" t="s">
        <v>7</v>
      </c>
      <c r="D330" s="2" t="s">
        <v>1717</v>
      </c>
      <c r="E330" s="2" t="b">
        <v>0</v>
      </c>
      <c r="F330" s="2" t="s">
        <v>1358</v>
      </c>
      <c r="G330" s="2" t="s">
        <v>3303</v>
      </c>
      <c r="H330" s="3">
        <f>LN(2)*((1/VLOOKUP(CONCATENATE(RIGHT(A330,LEN(A330)-14),"-Rna"),'Table S1c. Species'!A:N,13,FALSE)/60+1/'Table S1e. Parameters'!B2)*VLOOKUP(CONCATENATE(RIGHT(A330,LEN(A330)-14),"-Rna"),'Table S1c. Species'!A:L,11,FALSE)+IF(ISBLANK(VLOOKUP(CONCATENATE(RIGHT(A330,LEN(A330)-14),"-Rna"),'Table S1c. Species'!A:N,14,FALSE)),0,(1/VLOOKUP(CONCATENATE(RIGHT(A330,LEN(A330)-14),"-Rna"),'Table S1c. Species'!A:N,14,FALSE)/60+1/'Table S1e. Parameters'!B2)*VLOOKUP(CONCATENATE(RIGHT(A330,LEN(A330)-14),"-Rna"),'Table S1c. Species'!A:L,12,FALSE)))/'Table S1c. Species'!J$290*POWER(2,4)</f>
        <v>2.4287760810738315E-2</v>
      </c>
      <c r="I330" s="34" t="s">
        <v>82</v>
      </c>
      <c r="J330" s="35">
        <f>VLOOKUP(I330,'Table S1c. Species'!A:O,15,FALSE)</f>
        <v>1E-3</v>
      </c>
      <c r="K330" s="59"/>
      <c r="M330" s="54" t="s">
        <v>1393</v>
      </c>
      <c r="N330" s="37" t="s">
        <v>1704</v>
      </c>
      <c r="O330" s="2" t="s">
        <v>1705</v>
      </c>
    </row>
    <row r="331" spans="1:15" ht="14" customHeight="1" x14ac:dyDescent="0.2">
      <c r="A331" s="2" t="s">
        <v>1718</v>
      </c>
      <c r="B331" s="2" t="s">
        <v>1719</v>
      </c>
      <c r="C331" s="2" t="s">
        <v>7</v>
      </c>
      <c r="D331" s="2" t="s">
        <v>1720</v>
      </c>
      <c r="E331" s="2" t="b">
        <v>0</v>
      </c>
      <c r="F331" s="2" t="s">
        <v>1358</v>
      </c>
      <c r="G331" s="2" t="s">
        <v>3303</v>
      </c>
      <c r="H331" s="3">
        <f>LN(2)*((1/VLOOKUP(CONCATENATE(RIGHT(A331,LEN(A331)-14),"-Rna"),'Table S1c. Species'!A:N,13,FALSE)/60+1/'Table S1e. Parameters'!B2)*VLOOKUP(CONCATENATE(RIGHT(A331,LEN(A331)-14),"-Rna"),'Table S1c. Species'!A:L,11,FALSE)+IF(ISBLANK(VLOOKUP(CONCATENATE(RIGHT(A331,LEN(A331)-14),"-Rna"),'Table S1c. Species'!A:N,14,FALSE)),0,(1/VLOOKUP(CONCATENATE(RIGHT(A331,LEN(A331)-14),"-Rna"),'Table S1c. Species'!A:N,14,FALSE)/60+1/'Table S1e. Parameters'!B2)*VLOOKUP(CONCATENATE(RIGHT(A331,LEN(A331)-14),"-Rna"),'Table S1c. Species'!A:L,12,FALSE)))/'Table S1c. Species'!J$290*POWER(2,4)</f>
        <v>4.388446046428595E-2</v>
      </c>
      <c r="I331" s="34" t="s">
        <v>82</v>
      </c>
      <c r="J331" s="35">
        <f>VLOOKUP(I331,'Table S1c. Species'!A:O,15,FALSE)</f>
        <v>1E-3</v>
      </c>
      <c r="K331" s="59"/>
      <c r="M331" s="54" t="s">
        <v>1393</v>
      </c>
      <c r="N331" s="37" t="s">
        <v>1704</v>
      </c>
      <c r="O331" s="2" t="s">
        <v>1705</v>
      </c>
    </row>
    <row r="332" spans="1:15" ht="14" customHeight="1" x14ac:dyDescent="0.2">
      <c r="A332" s="2" t="s">
        <v>1721</v>
      </c>
      <c r="B332" s="2" t="s">
        <v>1722</v>
      </c>
      <c r="C332" s="2" t="s">
        <v>7</v>
      </c>
      <c r="D332" s="2" t="s">
        <v>1723</v>
      </c>
      <c r="E332" s="2" t="b">
        <v>0</v>
      </c>
      <c r="F332" s="2" t="s">
        <v>1358</v>
      </c>
      <c r="G332" s="2" t="s">
        <v>3303</v>
      </c>
      <c r="H332" s="3">
        <f>LN(2)*((1/VLOOKUP(CONCATENATE(RIGHT(A332,LEN(A332)-14),"-Rna"),'Table S1c. Species'!A:N,13,FALSE)/60+1/'Table S1e. Parameters'!B2)*VLOOKUP(CONCATENATE(RIGHT(A332,LEN(A332)-14),"-Rna"),'Table S1c. Species'!A:L,11,FALSE)+IF(ISBLANK(VLOOKUP(CONCATENATE(RIGHT(A332,LEN(A332)-14),"-Rna"),'Table S1c. Species'!A:N,14,FALSE)),0,(1/VLOOKUP(CONCATENATE(RIGHT(A332,LEN(A332)-14),"-Rna"),'Table S1c. Species'!A:N,14,FALSE)/60+1/'Table S1e. Parameters'!B2)*VLOOKUP(CONCATENATE(RIGHT(A332,LEN(A332)-14),"-Rna"),'Table S1c. Species'!A:L,12,FALSE)))/'Table S1c. Species'!J$290*POWER(2,4)</f>
        <v>1.3707742008393947E-2</v>
      </c>
      <c r="I332" s="34" t="s">
        <v>82</v>
      </c>
      <c r="J332" s="35">
        <f>VLOOKUP(I332,'Table S1c. Species'!A:O,15,FALSE)</f>
        <v>1E-3</v>
      </c>
      <c r="K332" s="59"/>
      <c r="M332" s="54" t="s">
        <v>1393</v>
      </c>
      <c r="N332" s="37" t="s">
        <v>1704</v>
      </c>
      <c r="O332" s="2" t="s">
        <v>1705</v>
      </c>
    </row>
    <row r="333" spans="1:15" ht="14" customHeight="1" x14ac:dyDescent="0.2">
      <c r="A333" s="2" t="s">
        <v>1724</v>
      </c>
      <c r="B333" s="2" t="s">
        <v>1725</v>
      </c>
      <c r="C333" s="2" t="s">
        <v>7</v>
      </c>
      <c r="D333" s="2" t="s">
        <v>1726</v>
      </c>
      <c r="E333" s="2" t="b">
        <v>0</v>
      </c>
      <c r="F333" s="2" t="s">
        <v>1358</v>
      </c>
      <c r="G333" s="2" t="s">
        <v>3303</v>
      </c>
      <c r="H333" s="3">
        <f>LN(2)*((1/VLOOKUP(CONCATENATE(RIGHT(A333,LEN(A333)-14),"-Rna"),'Table S1c. Species'!A:N,13,FALSE)/60+1/'Table S1e. Parameters'!B2)*VLOOKUP(CONCATENATE(RIGHT(A333,LEN(A333)-14),"-Rna"),'Table S1c. Species'!A:L,11,FALSE)+IF(ISBLANK(VLOOKUP(CONCATENATE(RIGHT(A333,LEN(A333)-14),"-Rna"),'Table S1c. Species'!A:N,14,FALSE)),0,(1/VLOOKUP(CONCATENATE(RIGHT(A333,LEN(A333)-14),"-Rna"),'Table S1c. Species'!A:N,14,FALSE)/60+1/'Table S1e. Parameters'!B2)*VLOOKUP(CONCATENATE(RIGHT(A333,LEN(A333)-14),"-Rna"),'Table S1c. Species'!A:L,12,FALSE)))/'Table S1c. Species'!J$290*POWER(2,4)</f>
        <v>1.1335300406546102E-2</v>
      </c>
      <c r="I333" s="34" t="s">
        <v>82</v>
      </c>
      <c r="J333" s="35">
        <f>VLOOKUP(I333,'Table S1c. Species'!A:O,15,FALSE)</f>
        <v>1E-3</v>
      </c>
      <c r="K333" s="59"/>
      <c r="M333" s="54" t="s">
        <v>1393</v>
      </c>
      <c r="N333" s="37" t="s">
        <v>1704</v>
      </c>
      <c r="O333" s="2" t="s">
        <v>1705</v>
      </c>
    </row>
    <row r="334" spans="1:15" ht="14" customHeight="1" x14ac:dyDescent="0.2">
      <c r="A334" s="2" t="s">
        <v>1727</v>
      </c>
      <c r="B334" s="2" t="s">
        <v>1728</v>
      </c>
      <c r="C334" s="2" t="s">
        <v>7</v>
      </c>
      <c r="D334" s="2" t="s">
        <v>1729</v>
      </c>
      <c r="E334" s="2" t="b">
        <v>0</v>
      </c>
      <c r="F334" s="2" t="s">
        <v>1358</v>
      </c>
      <c r="G334" s="2" t="s">
        <v>3303</v>
      </c>
      <c r="H334" s="3">
        <f>LN(2)*((1/VLOOKUP(CONCATENATE(RIGHT(A334,LEN(A334)-14),"-Rna"),'Table S1c. Species'!A:N,13,FALSE)/60+1/'Table S1e. Parameters'!B2)*VLOOKUP(CONCATENATE(RIGHT(A334,LEN(A334)-14),"-Rna"),'Table S1c. Species'!A:L,11,FALSE)+IF(ISBLANK(VLOOKUP(CONCATENATE(RIGHT(A334,LEN(A334)-14),"-Rna"),'Table S1c. Species'!A:N,14,FALSE)),0,(1/VLOOKUP(CONCATENATE(RIGHT(A334,LEN(A334)-14),"-Rna"),'Table S1c. Species'!A:N,14,FALSE)/60+1/'Table S1e. Parameters'!B2)*VLOOKUP(CONCATENATE(RIGHT(A334,LEN(A334)-14),"-Rna"),'Table S1c. Species'!A:L,12,FALSE)))/'Table S1c. Species'!J$290*POWER(2,4)</f>
        <v>2.6988439302532464E-2</v>
      </c>
      <c r="I334" s="34" t="s">
        <v>82</v>
      </c>
      <c r="J334" s="35">
        <f>VLOOKUP(I334,'Table S1c. Species'!A:O,15,FALSE)</f>
        <v>1E-3</v>
      </c>
      <c r="K334" s="59"/>
      <c r="M334" s="54" t="s">
        <v>1393</v>
      </c>
      <c r="N334" s="37" t="s">
        <v>1704</v>
      </c>
      <c r="O334" s="2" t="s">
        <v>1705</v>
      </c>
    </row>
    <row r="335" spans="1:15" ht="14" customHeight="1" x14ac:dyDescent="0.2">
      <c r="A335" s="2" t="s">
        <v>1730</v>
      </c>
      <c r="B335" s="2" t="s">
        <v>1731</v>
      </c>
      <c r="C335" s="2" t="s">
        <v>7</v>
      </c>
      <c r="D335" s="2" t="s">
        <v>1732</v>
      </c>
      <c r="E335" s="2" t="b">
        <v>0</v>
      </c>
      <c r="F335" s="2" t="s">
        <v>1358</v>
      </c>
      <c r="G335" s="2" t="s">
        <v>3303</v>
      </c>
      <c r="H335" s="3">
        <f>LN(2)*((1/VLOOKUP(CONCATENATE(RIGHT(A335,LEN(A335)-14),"-Rna"),'Table S1c. Species'!A:N,13,FALSE)/60+1/'Table S1e. Parameters'!B2)*VLOOKUP(CONCATENATE(RIGHT(A335,LEN(A335)-14),"-Rna"),'Table S1c. Species'!A:L,11,FALSE)+IF(ISBLANK(VLOOKUP(CONCATENATE(RIGHT(A335,LEN(A335)-14),"-Rna"),'Table S1c. Species'!A:N,14,FALSE)),0,(1/VLOOKUP(CONCATENATE(RIGHT(A335,LEN(A335)-14),"-Rna"),'Table S1c. Species'!A:N,14,FALSE)/60+1/'Table S1e. Parameters'!B2)*VLOOKUP(CONCATENATE(RIGHT(A335,LEN(A335)-14),"-Rna"),'Table S1c. Species'!A:L,12,FALSE)))/'Table S1c. Species'!J$290*POWER(2,4)</f>
        <v>7.6927773251717763E-3</v>
      </c>
      <c r="I335" s="34" t="s">
        <v>82</v>
      </c>
      <c r="J335" s="35">
        <f>VLOOKUP(I335,'Table S1c. Species'!A:O,15,FALSE)</f>
        <v>1E-3</v>
      </c>
      <c r="K335" s="59"/>
      <c r="M335" s="54" t="s">
        <v>1393</v>
      </c>
      <c r="N335" s="37" t="s">
        <v>1704</v>
      </c>
      <c r="O335" s="2" t="s">
        <v>1705</v>
      </c>
    </row>
    <row r="336" spans="1:15" ht="14" customHeight="1" x14ac:dyDescent="0.2">
      <c r="A336" s="2" t="s">
        <v>1733</v>
      </c>
      <c r="B336" s="2" t="s">
        <v>1734</v>
      </c>
      <c r="C336" s="2" t="s">
        <v>7</v>
      </c>
      <c r="D336" s="2" t="s">
        <v>1735</v>
      </c>
      <c r="E336" s="2" t="b">
        <v>0</v>
      </c>
      <c r="F336" s="2" t="s">
        <v>1358</v>
      </c>
      <c r="G336" s="2" t="s">
        <v>3303</v>
      </c>
      <c r="H336" s="3">
        <f>LN(2)*((1/VLOOKUP(CONCATENATE(RIGHT(A336,LEN(A336)-14),"-Rna"),'Table S1c. Species'!A:N,13,FALSE)/60+1/'Table S1e. Parameters'!B2)*VLOOKUP(CONCATENATE(RIGHT(A336,LEN(A336)-14),"-Rna"),'Table S1c. Species'!A:L,11,FALSE)+IF(ISBLANK(VLOOKUP(CONCATENATE(RIGHT(A336,LEN(A336)-14),"-Rna"),'Table S1c. Species'!A:N,14,FALSE)),0,(1/VLOOKUP(CONCATENATE(RIGHT(A336,LEN(A336)-14),"-Rna"),'Table S1c. Species'!A:N,14,FALSE)/60+1/'Table S1e. Parameters'!B2)*VLOOKUP(CONCATENATE(RIGHT(A336,LEN(A336)-14),"-Rna"),'Table S1c. Species'!A:L,12,FALSE)))/'Table S1c. Species'!J$290*POWER(2,4)</f>
        <v>1.8463692624950678E-2</v>
      </c>
      <c r="I336" s="34" t="s">
        <v>82</v>
      </c>
      <c r="J336" s="35">
        <f>VLOOKUP(I336,'Table S1c. Species'!A:O,15,FALSE)</f>
        <v>1E-3</v>
      </c>
      <c r="K336" s="59"/>
      <c r="M336" s="54" t="s">
        <v>1393</v>
      </c>
      <c r="N336" s="37" t="s">
        <v>1704</v>
      </c>
      <c r="O336" s="2" t="s">
        <v>1705</v>
      </c>
    </row>
    <row r="337" spans="1:15" ht="14" customHeight="1" x14ac:dyDescent="0.2">
      <c r="A337" s="2" t="s">
        <v>1736</v>
      </c>
      <c r="B337" s="2" t="s">
        <v>1737</v>
      </c>
      <c r="C337" s="2" t="s">
        <v>7</v>
      </c>
      <c r="D337" s="2" t="s">
        <v>1738</v>
      </c>
      <c r="E337" s="2" t="b">
        <v>0</v>
      </c>
      <c r="F337" s="2" t="s">
        <v>1358</v>
      </c>
      <c r="G337" s="2" t="s">
        <v>3303</v>
      </c>
      <c r="H337" s="3">
        <f>LN(2)*((1/VLOOKUP(CONCATENATE(RIGHT(A337,LEN(A337)-14),"-Rna"),'Table S1c. Species'!A:N,13,FALSE)/60+1/'Table S1e. Parameters'!B2)*VLOOKUP(CONCATENATE(RIGHT(A337,LEN(A337)-14),"-Rna"),'Table S1c. Species'!A:L,11,FALSE)+IF(ISBLANK(VLOOKUP(CONCATENATE(RIGHT(A337,LEN(A337)-14),"-Rna"),'Table S1c. Species'!A:N,14,FALSE)),0,(1/VLOOKUP(CONCATENATE(RIGHT(A337,LEN(A337)-14),"-Rna"),'Table S1c. Species'!A:N,14,FALSE)/60+1/'Table S1e. Parameters'!B2)*VLOOKUP(CONCATENATE(RIGHT(A337,LEN(A337)-14),"-Rna"),'Table S1c. Species'!A:L,12,FALSE)))/'Table S1c. Species'!J$290*POWER(2,4)</f>
        <v>5.8401705062105388E-2</v>
      </c>
      <c r="I337" s="34" t="s">
        <v>82</v>
      </c>
      <c r="J337" s="35">
        <f>VLOOKUP(I337,'Table S1c. Species'!A:O,15,FALSE)</f>
        <v>1E-3</v>
      </c>
      <c r="K337" s="59"/>
      <c r="M337" s="54" t="s">
        <v>1393</v>
      </c>
      <c r="N337" s="37" t="s">
        <v>1704</v>
      </c>
      <c r="O337" s="2" t="s">
        <v>1705</v>
      </c>
    </row>
    <row r="338" spans="1:15" ht="14" customHeight="1" x14ac:dyDescent="0.2">
      <c r="A338" s="2" t="s">
        <v>1964</v>
      </c>
      <c r="B338" s="2" t="s">
        <v>1965</v>
      </c>
      <c r="C338" s="2" t="s">
        <v>7</v>
      </c>
      <c r="D338" s="2" t="s">
        <v>1966</v>
      </c>
      <c r="E338" s="2" t="b">
        <v>0</v>
      </c>
      <c r="F338" s="2" t="s">
        <v>1358</v>
      </c>
      <c r="G338" s="2" t="s">
        <v>3303</v>
      </c>
      <c r="H338" s="3">
        <f>LN(2)*((1/VLOOKUP(CONCATENATE(RIGHT(A338,LEN(A338)-14),"-Rna"),'Table S1c. Species'!A:N,13,FALSE)/60+1/'Table S1e. Parameters'!B2)*VLOOKUP(CONCATENATE(RIGHT(A338,LEN(A338)-14),"-Rna"),'Table S1c. Species'!A:L,11,FALSE)+IF(ISBLANK(VLOOKUP(CONCATENATE(RIGHT(A338,LEN(A338)-14),"-Rna"),'Table S1c. Species'!A:N,14,FALSE)),0,(1/VLOOKUP(CONCATENATE(RIGHT(A338,LEN(A338)-14),"-Rna"),'Table S1c. Species'!A:N,14,FALSE)/60+1/'Table S1e. Parameters'!B2)*VLOOKUP(CONCATENATE(RIGHT(A338,LEN(A338)-14),"-Rna"),'Table S1c. Species'!A:L,12,FALSE)))/'Table S1c. Species'!J$290*POWER(2,4)</f>
        <v>1.2541521913691947E-2</v>
      </c>
      <c r="I338" s="34" t="s">
        <v>82</v>
      </c>
      <c r="J338" s="35">
        <f>VLOOKUP(I338,'Table S1c. Species'!A:O,15,FALSE)</f>
        <v>1E-3</v>
      </c>
      <c r="K338" s="59"/>
      <c r="M338" s="54" t="s">
        <v>1393</v>
      </c>
      <c r="N338" s="37" t="s">
        <v>1704</v>
      </c>
      <c r="O338" s="2" t="s">
        <v>1705</v>
      </c>
    </row>
    <row r="339" spans="1:15" ht="14" customHeight="1" x14ac:dyDescent="0.2">
      <c r="A339" s="2" t="s">
        <v>1739</v>
      </c>
      <c r="B339" s="2" t="s">
        <v>1740</v>
      </c>
      <c r="C339" s="2" t="s">
        <v>7</v>
      </c>
      <c r="D339" s="2" t="s">
        <v>1741</v>
      </c>
      <c r="E339" s="2" t="b">
        <v>0</v>
      </c>
      <c r="F339" s="2" t="s">
        <v>1358</v>
      </c>
      <c r="G339" s="2" t="s">
        <v>3303</v>
      </c>
      <c r="H339" s="3">
        <f>LN(2)*((1/VLOOKUP(CONCATENATE(RIGHT(A339,LEN(A339)-14),"-Rna"),'Table S1c. Species'!A:N,13,FALSE)/60+1/'Table S1e. Parameters'!B2)*VLOOKUP(CONCATENATE(RIGHT(A339,LEN(A339)-14),"-Rna"),'Table S1c. Species'!A:L,11,FALSE)+IF(ISBLANK(VLOOKUP(CONCATENATE(RIGHT(A339,LEN(A339)-14),"-Rna"),'Table S1c. Species'!A:N,14,FALSE)),0,(1/VLOOKUP(CONCATENATE(RIGHT(A339,LEN(A339)-14),"-Rna"),'Table S1c. Species'!A:N,14,FALSE)/60+1/'Table S1e. Parameters'!B2)*VLOOKUP(CONCATENATE(RIGHT(A339,LEN(A339)-14),"-Rna"),'Table S1c. Species'!A:L,12,FALSE)))/'Table S1c. Species'!J$290*POWER(2,4)</f>
        <v>1.7877220698976272E-2</v>
      </c>
      <c r="I339" s="34" t="s">
        <v>82</v>
      </c>
      <c r="J339" s="35">
        <f>VLOOKUP(I339,'Table S1c. Species'!A:O,15,FALSE)</f>
        <v>1E-3</v>
      </c>
      <c r="K339" s="59"/>
      <c r="M339" s="54" t="s">
        <v>1393</v>
      </c>
      <c r="N339" s="37" t="s">
        <v>1704</v>
      </c>
      <c r="O339" s="2" t="s">
        <v>1705</v>
      </c>
    </row>
    <row r="340" spans="1:15" ht="14" customHeight="1" x14ac:dyDescent="0.2">
      <c r="A340" s="2" t="s">
        <v>1742</v>
      </c>
      <c r="B340" s="2" t="s">
        <v>1743</v>
      </c>
      <c r="C340" s="2" t="s">
        <v>7</v>
      </c>
      <c r="D340" s="2" t="s">
        <v>1744</v>
      </c>
      <c r="E340" s="2" t="b">
        <v>0</v>
      </c>
      <c r="F340" s="2" t="s">
        <v>1358</v>
      </c>
      <c r="G340" s="2" t="s">
        <v>3303</v>
      </c>
      <c r="H340" s="3">
        <f>LN(2)*((1/VLOOKUP(CONCATENATE(RIGHT(A340,LEN(A340)-14),"-Rna"),'Table S1c. Species'!A:N,13,FALSE)/60+1/'Table S1e. Parameters'!B2)*VLOOKUP(CONCATENATE(RIGHT(A340,LEN(A340)-14),"-Rna"),'Table S1c. Species'!A:L,11,FALSE)+IF(ISBLANK(VLOOKUP(CONCATENATE(RIGHT(A340,LEN(A340)-14),"-Rna"),'Table S1c. Species'!A:N,14,FALSE)),0,(1/VLOOKUP(CONCATENATE(RIGHT(A340,LEN(A340)-14),"-Rna"),'Table S1c. Species'!A:N,14,FALSE)/60+1/'Table S1e. Parameters'!B2)*VLOOKUP(CONCATENATE(RIGHT(A340,LEN(A340)-14),"-Rna"),'Table S1c. Species'!A:L,12,FALSE)))/'Table S1c. Species'!J$290*POWER(2,4)</f>
        <v>1.2728596042738911E-2</v>
      </c>
      <c r="I340" s="34" t="s">
        <v>82</v>
      </c>
      <c r="J340" s="35">
        <f>VLOOKUP(I340,'Table S1c. Species'!A:O,15,FALSE)</f>
        <v>1E-3</v>
      </c>
      <c r="K340" s="59"/>
      <c r="M340" s="54" t="s">
        <v>1393</v>
      </c>
      <c r="N340" s="37" t="s">
        <v>1704</v>
      </c>
      <c r="O340" s="2" t="s">
        <v>1705</v>
      </c>
    </row>
    <row r="341" spans="1:15" ht="14" customHeight="1" x14ac:dyDescent="0.2">
      <c r="A341" s="2" t="s">
        <v>1745</v>
      </c>
      <c r="B341" s="2" t="s">
        <v>1746</v>
      </c>
      <c r="C341" s="2" t="s">
        <v>7</v>
      </c>
      <c r="D341" s="2" t="s">
        <v>1747</v>
      </c>
      <c r="E341" s="2" t="b">
        <v>0</v>
      </c>
      <c r="F341" s="2" t="s">
        <v>1358</v>
      </c>
      <c r="G341" s="2" t="s">
        <v>3303</v>
      </c>
      <c r="H341" s="3">
        <f>LN(2)*((1/VLOOKUP(CONCATENATE(RIGHT(A341,LEN(A341)-14),"-Rna"),'Table S1c. Species'!A:N,13,FALSE)/60+1/'Table S1e. Parameters'!B2)*VLOOKUP(CONCATENATE(RIGHT(A341,LEN(A341)-14),"-Rna"),'Table S1c. Species'!A:L,11,FALSE)+IF(ISBLANK(VLOOKUP(CONCATENATE(RIGHT(A341,LEN(A341)-14),"-Rna"),'Table S1c. Species'!A:N,14,FALSE)),0,(1/VLOOKUP(CONCATENATE(RIGHT(A341,LEN(A341)-14),"-Rna"),'Table S1c. Species'!A:N,14,FALSE)/60+1/'Table S1e. Parameters'!B2)*VLOOKUP(CONCATENATE(RIGHT(A341,LEN(A341)-14),"-Rna"),'Table S1c. Species'!A:L,12,FALSE)))/'Table S1c. Species'!J$290*POWER(2,4)</f>
        <v>1.2728596042738911E-2</v>
      </c>
      <c r="I341" s="34" t="s">
        <v>82</v>
      </c>
      <c r="J341" s="35">
        <f>VLOOKUP(I341,'Table S1c. Species'!A:O,15,FALSE)</f>
        <v>1E-3</v>
      </c>
      <c r="K341" s="59"/>
      <c r="M341" s="54" t="s">
        <v>1393</v>
      </c>
      <c r="N341" s="37" t="s">
        <v>1704</v>
      </c>
      <c r="O341" s="2" t="s">
        <v>1705</v>
      </c>
    </row>
    <row r="342" spans="1:15" ht="14" customHeight="1" x14ac:dyDescent="0.2">
      <c r="A342" s="2" t="s">
        <v>1748</v>
      </c>
      <c r="B342" s="2" t="s">
        <v>1749</v>
      </c>
      <c r="C342" s="2" t="s">
        <v>7</v>
      </c>
      <c r="D342" s="2" t="s">
        <v>1750</v>
      </c>
      <c r="E342" s="2" t="b">
        <v>0</v>
      </c>
      <c r="F342" s="2" t="s">
        <v>1358</v>
      </c>
      <c r="G342" s="2" t="s">
        <v>3303</v>
      </c>
      <c r="H342" s="3">
        <f>LN(2)*((1/VLOOKUP(CONCATENATE(RIGHT(A342,LEN(A342)-14),"-Rna"),'Table S1c. Species'!A:N,13,FALSE)/60+1/'Table S1e. Parameters'!B2)*VLOOKUP(CONCATENATE(RIGHT(A342,LEN(A342)-14),"-Rna"),'Table S1c. Species'!A:L,11,FALSE)+IF(ISBLANK(VLOOKUP(CONCATENATE(RIGHT(A342,LEN(A342)-14),"-Rna"),'Table S1c. Species'!A:N,14,FALSE)),0,(1/VLOOKUP(CONCATENATE(RIGHT(A342,LEN(A342)-14),"-Rna"),'Table S1c. Species'!A:N,14,FALSE)/60+1/'Table S1e. Parameters'!B2)*VLOOKUP(CONCATENATE(RIGHT(A342,LEN(A342)-14),"-Rna"),'Table S1c. Species'!A:L,12,FALSE)))/'Table S1c. Species'!J$290*POWER(2,4)</f>
        <v>9.8824567408395299E-3</v>
      </c>
      <c r="I342" s="34" t="s">
        <v>82</v>
      </c>
      <c r="J342" s="35">
        <f>VLOOKUP(I342,'Table S1c. Species'!A:O,15,FALSE)</f>
        <v>1E-3</v>
      </c>
      <c r="K342" s="59"/>
      <c r="M342" s="54" t="s">
        <v>1393</v>
      </c>
      <c r="N342" s="37" t="s">
        <v>1704</v>
      </c>
      <c r="O342" s="2" t="s">
        <v>1705</v>
      </c>
    </row>
    <row r="343" spans="1:15" ht="14" customHeight="1" x14ac:dyDescent="0.2">
      <c r="A343" s="2" t="s">
        <v>1751</v>
      </c>
      <c r="B343" s="2" t="s">
        <v>1752</v>
      </c>
      <c r="C343" s="2" t="s">
        <v>7</v>
      </c>
      <c r="D343" s="2" t="s">
        <v>1753</v>
      </c>
      <c r="E343" s="2" t="b">
        <v>0</v>
      </c>
      <c r="F343" s="2" t="s">
        <v>1358</v>
      </c>
      <c r="G343" s="2" t="s">
        <v>3303</v>
      </c>
      <c r="H343" s="3">
        <f>LN(2)*((1/VLOOKUP(CONCATENATE(RIGHT(A343,LEN(A343)-14),"-Rna"),'Table S1c. Species'!A:N,13,FALSE)/60+1/'Table S1e. Parameters'!B2)*VLOOKUP(CONCATENATE(RIGHT(A343,LEN(A343)-14),"-Rna"),'Table S1c. Species'!A:L,11,FALSE)+IF(ISBLANK(VLOOKUP(CONCATENATE(RIGHT(A343,LEN(A343)-14),"-Rna"),'Table S1c. Species'!A:N,14,FALSE)),0,(1/VLOOKUP(CONCATENATE(RIGHT(A343,LEN(A343)-14),"-Rna"),'Table S1c. Species'!A:N,14,FALSE)/60+1/'Table S1e. Parameters'!B2)*VLOOKUP(CONCATENATE(RIGHT(A343,LEN(A343)-14),"-Rna"),'Table S1c. Species'!A:L,12,FALSE)))/'Table S1c. Species'!J$290*POWER(2,4)</f>
        <v>1.2201901303025321E-2</v>
      </c>
      <c r="I343" s="34" t="s">
        <v>82</v>
      </c>
      <c r="J343" s="35">
        <f>VLOOKUP(I343,'Table S1c. Species'!A:O,15,FALSE)</f>
        <v>1E-3</v>
      </c>
      <c r="K343" s="59"/>
      <c r="M343" s="54" t="s">
        <v>1393</v>
      </c>
      <c r="N343" s="37" t="s">
        <v>1704</v>
      </c>
      <c r="O343" s="2" t="s">
        <v>1705</v>
      </c>
    </row>
    <row r="344" spans="1:15" ht="14" customHeight="1" x14ac:dyDescent="0.2">
      <c r="A344" s="2" t="s">
        <v>1754</v>
      </c>
      <c r="B344" s="2" t="s">
        <v>1755</v>
      </c>
      <c r="C344" s="2" t="s">
        <v>7</v>
      </c>
      <c r="D344" s="2" t="s">
        <v>1756</v>
      </c>
      <c r="E344" s="2" t="b">
        <v>0</v>
      </c>
      <c r="F344" s="2" t="s">
        <v>1358</v>
      </c>
      <c r="G344" s="2" t="s">
        <v>3303</v>
      </c>
      <c r="H344" s="3">
        <f>LN(2)*((1/VLOOKUP(CONCATENATE(RIGHT(A344,LEN(A344)-14),"-Rna"),'Table S1c. Species'!A:N,13,FALSE)/60+1/'Table S1e. Parameters'!B2)*VLOOKUP(CONCATENATE(RIGHT(A344,LEN(A344)-14),"-Rna"),'Table S1c. Species'!A:L,11,FALSE)+IF(ISBLANK(VLOOKUP(CONCATENATE(RIGHT(A344,LEN(A344)-14),"-Rna"),'Table S1c. Species'!A:N,14,FALSE)),0,(1/VLOOKUP(CONCATENATE(RIGHT(A344,LEN(A344)-14),"-Rna"),'Table S1c. Species'!A:N,14,FALSE)/60+1/'Table S1e. Parameters'!B2)*VLOOKUP(CONCATENATE(RIGHT(A344,LEN(A344)-14),"-Rna"),'Table S1c. Species'!A:L,12,FALSE)))/'Table S1c. Species'!J$290*POWER(2,4)</f>
        <v>1.2908845940413589E-2</v>
      </c>
      <c r="I344" s="34" t="s">
        <v>82</v>
      </c>
      <c r="J344" s="35">
        <f>VLOOKUP(I344,'Table S1c. Species'!A:O,15,FALSE)</f>
        <v>1E-3</v>
      </c>
      <c r="K344" s="59"/>
      <c r="M344" s="54" t="s">
        <v>1393</v>
      </c>
      <c r="N344" s="37" t="s">
        <v>1704</v>
      </c>
      <c r="O344" s="2" t="s">
        <v>1705</v>
      </c>
    </row>
    <row r="345" spans="1:15" ht="14" customHeight="1" x14ac:dyDescent="0.2">
      <c r="A345" s="2" t="s">
        <v>1757</v>
      </c>
      <c r="B345" s="2" t="s">
        <v>1758</v>
      </c>
      <c r="C345" s="2" t="s">
        <v>7</v>
      </c>
      <c r="D345" s="2" t="s">
        <v>1759</v>
      </c>
      <c r="E345" s="2" t="b">
        <v>0</v>
      </c>
      <c r="F345" s="2" t="s">
        <v>1358</v>
      </c>
      <c r="G345" s="2" t="s">
        <v>3303</v>
      </c>
      <c r="H345" s="3">
        <f>LN(2)*((1/VLOOKUP(CONCATENATE(RIGHT(A345,LEN(A345)-14),"-Rna"),'Table S1c. Species'!A:N,13,FALSE)/60+1/'Table S1e. Parameters'!B2)*VLOOKUP(CONCATENATE(RIGHT(A345,LEN(A345)-14),"-Rna"),'Table S1c. Species'!A:L,11,FALSE)+IF(ISBLANK(VLOOKUP(CONCATENATE(RIGHT(A345,LEN(A345)-14),"-Rna"),'Table S1c. Species'!A:N,14,FALSE)),0,(1/VLOOKUP(CONCATENATE(RIGHT(A345,LEN(A345)-14),"-Rna"),'Table S1c. Species'!A:N,14,FALSE)/60+1/'Table S1e. Parameters'!B2)*VLOOKUP(CONCATENATE(RIGHT(A345,LEN(A345)-14),"-Rna"),'Table S1c. Species'!A:L,12,FALSE)))/'Table S1c. Species'!J$290*POWER(2,4)</f>
        <v>4.388446046428595E-2</v>
      </c>
      <c r="I345" s="34" t="s">
        <v>82</v>
      </c>
      <c r="J345" s="35">
        <f>VLOOKUP(I345,'Table S1c. Species'!A:O,15,FALSE)</f>
        <v>1E-3</v>
      </c>
      <c r="K345" s="59"/>
      <c r="M345" s="54" t="s">
        <v>1393</v>
      </c>
      <c r="N345" s="37" t="s">
        <v>1704</v>
      </c>
      <c r="O345" s="2" t="s">
        <v>1705</v>
      </c>
    </row>
    <row r="346" spans="1:15" ht="14" customHeight="1" x14ac:dyDescent="0.2">
      <c r="A346" s="2" t="s">
        <v>1760</v>
      </c>
      <c r="B346" s="2" t="s">
        <v>1761</v>
      </c>
      <c r="C346" s="2" t="s">
        <v>7</v>
      </c>
      <c r="D346" s="2" t="s">
        <v>1762</v>
      </c>
      <c r="E346" s="2" t="b">
        <v>0</v>
      </c>
      <c r="F346" s="2" t="s">
        <v>1358</v>
      </c>
      <c r="G346" s="2" t="s">
        <v>3303</v>
      </c>
      <c r="H346" s="3">
        <f>LN(2)*((1/VLOOKUP(CONCATENATE(RIGHT(A346,LEN(A346)-14),"-Rna"),'Table S1c. Species'!A:N,13,FALSE)/60+1/'Table S1e. Parameters'!B2)*VLOOKUP(CONCATENATE(RIGHT(A346,LEN(A346)-14),"-Rna"),'Table S1c. Species'!A:L,11,FALSE)+IF(ISBLANK(VLOOKUP(CONCATENATE(RIGHT(A346,LEN(A346)-14),"-Rna"),'Table S1c. Species'!A:N,14,FALSE)),0,(1/VLOOKUP(CONCATENATE(RIGHT(A346,LEN(A346)-14),"-Rna"),'Table S1c. Species'!A:N,14,FALSE)/60+1/'Table S1e. Parameters'!B2)*VLOOKUP(CONCATENATE(RIGHT(A346,LEN(A346)-14),"-Rna"),'Table S1c. Species'!A:L,12,FALSE)))/'Table S1c. Species'!J$290*POWER(2,4)</f>
        <v>1.199860383496754E-2</v>
      </c>
      <c r="I346" s="34" t="s">
        <v>82</v>
      </c>
      <c r="J346" s="35">
        <f>VLOOKUP(I346,'Table S1c. Species'!A:O,15,FALSE)</f>
        <v>1E-3</v>
      </c>
      <c r="K346" s="59"/>
      <c r="M346" s="54" t="s">
        <v>1393</v>
      </c>
      <c r="N346" s="37" t="s">
        <v>1704</v>
      </c>
      <c r="O346" s="2" t="s">
        <v>1705</v>
      </c>
    </row>
    <row r="347" spans="1:15" ht="14" customHeight="1" x14ac:dyDescent="0.2">
      <c r="A347" s="2" t="s">
        <v>1763</v>
      </c>
      <c r="B347" s="2" t="s">
        <v>1764</v>
      </c>
      <c r="C347" s="2" t="s">
        <v>7</v>
      </c>
      <c r="D347" s="2" t="s">
        <v>1765</v>
      </c>
      <c r="E347" s="2" t="b">
        <v>0</v>
      </c>
      <c r="F347" s="2" t="s">
        <v>1358</v>
      </c>
      <c r="G347" s="2" t="s">
        <v>3303</v>
      </c>
      <c r="H347" s="3">
        <f>LN(2)*((1/VLOOKUP(CONCATENATE(RIGHT(A347,LEN(A347)-14),"-Rna"),'Table S1c. Species'!A:N,13,FALSE)/60+1/'Table S1e. Parameters'!B2)*VLOOKUP(CONCATENATE(RIGHT(A347,LEN(A347)-14),"-Rna"),'Table S1c. Species'!A:L,11,FALSE)+IF(ISBLANK(VLOOKUP(CONCATENATE(RIGHT(A347,LEN(A347)-14),"-Rna"),'Table S1c. Species'!A:N,14,FALSE)),0,(1/VLOOKUP(CONCATENATE(RIGHT(A347,LEN(A347)-14),"-Rna"),'Table S1c. Species'!A:N,14,FALSE)/60+1/'Table S1e. Parameters'!B2)*VLOOKUP(CONCATENATE(RIGHT(A347,LEN(A347)-14),"-Rna"),'Table S1c. Species'!A:L,12,FALSE)))/'Table S1c. Species'!J$290*POWER(2,4)</f>
        <v>3.1243929374401114E-2</v>
      </c>
      <c r="I347" s="34" t="s">
        <v>82</v>
      </c>
      <c r="J347" s="35">
        <f>VLOOKUP(I347,'Table S1c. Species'!A:O,15,FALSE)</f>
        <v>1E-3</v>
      </c>
      <c r="K347" s="59"/>
      <c r="M347" s="54" t="s">
        <v>1393</v>
      </c>
      <c r="N347" s="37" t="s">
        <v>1704</v>
      </c>
      <c r="O347" s="2" t="s">
        <v>1705</v>
      </c>
    </row>
    <row r="348" spans="1:15" ht="14" customHeight="1" x14ac:dyDescent="0.2">
      <c r="A348" s="2" t="s">
        <v>1766</v>
      </c>
      <c r="B348" s="2" t="s">
        <v>1767</v>
      </c>
      <c r="C348" s="2" t="s">
        <v>7</v>
      </c>
      <c r="D348" s="2" t="s">
        <v>1768</v>
      </c>
      <c r="E348" s="2" t="b">
        <v>0</v>
      </c>
      <c r="F348" s="2" t="s">
        <v>1358</v>
      </c>
      <c r="G348" s="2" t="s">
        <v>3303</v>
      </c>
      <c r="H348" s="3">
        <f>LN(2)*((1/VLOOKUP(CONCATENATE(RIGHT(A348,LEN(A348)-14),"-Rna"),'Table S1c. Species'!A:N,13,FALSE)/60+1/'Table S1e. Parameters'!B2)*VLOOKUP(CONCATENATE(RIGHT(A348,LEN(A348)-14),"-Rna"),'Table S1c. Species'!A:L,11,FALSE)+IF(ISBLANK(VLOOKUP(CONCATENATE(RIGHT(A348,LEN(A348)-14),"-Rna"),'Table S1c. Species'!A:N,14,FALSE)),0,(1/VLOOKUP(CONCATENATE(RIGHT(A348,LEN(A348)-14),"-Rna"),'Table S1c. Species'!A:N,14,FALSE)/60+1/'Table S1e. Parameters'!B2)*VLOOKUP(CONCATENATE(RIGHT(A348,LEN(A348)-14),"-Rna"),'Table S1c. Species'!A:L,12,FALSE)))/'Table S1c. Species'!J$290*POWER(2,4)</f>
        <v>3.1243929374401114E-2</v>
      </c>
      <c r="I348" s="34" t="s">
        <v>82</v>
      </c>
      <c r="J348" s="35">
        <f>VLOOKUP(I348,'Table S1c. Species'!A:O,15,FALSE)</f>
        <v>1E-3</v>
      </c>
      <c r="K348" s="59"/>
      <c r="M348" s="54" t="s">
        <v>1393</v>
      </c>
      <c r="N348" s="37" t="s">
        <v>1704</v>
      </c>
      <c r="O348" s="2" t="s">
        <v>1705</v>
      </c>
    </row>
    <row r="349" spans="1:15" ht="14" customHeight="1" x14ac:dyDescent="0.2">
      <c r="A349" s="2" t="s">
        <v>1769</v>
      </c>
      <c r="B349" s="2" t="s">
        <v>1770</v>
      </c>
      <c r="C349" s="2" t="s">
        <v>7</v>
      </c>
      <c r="D349" s="2" t="s">
        <v>1771</v>
      </c>
      <c r="E349" s="2" t="b">
        <v>0</v>
      </c>
      <c r="F349" s="2" t="s">
        <v>1358</v>
      </c>
      <c r="G349" s="2" t="s">
        <v>3303</v>
      </c>
      <c r="H349" s="3">
        <f>LN(2)*((1/VLOOKUP(CONCATENATE(RIGHT(A349,LEN(A349)-14),"-Rna"),'Table S1c. Species'!A:N,13,FALSE)/60+1/'Table S1e. Parameters'!B2)*VLOOKUP(CONCATENATE(RIGHT(A349,LEN(A349)-14),"-Rna"),'Table S1c. Species'!A:L,11,FALSE)+IF(ISBLANK(VLOOKUP(CONCATENATE(RIGHT(A349,LEN(A349)-14),"-Rna"),'Table S1c. Species'!A:N,14,FALSE)),0,(1/VLOOKUP(CONCATENATE(RIGHT(A349,LEN(A349)-14),"-Rna"),'Table S1c. Species'!A:N,14,FALSE)/60+1/'Table S1e. Parameters'!B2)*VLOOKUP(CONCATENATE(RIGHT(A349,LEN(A349)-14),"-Rna"),'Table S1c. Species'!A:L,12,FALSE)))/'Table S1c. Species'!J$290*POWER(2,4)</f>
        <v>3.1243929374401114E-2</v>
      </c>
      <c r="I349" s="34" t="s">
        <v>82</v>
      </c>
      <c r="J349" s="35">
        <f>VLOOKUP(I349,'Table S1c. Species'!A:O,15,FALSE)</f>
        <v>1E-3</v>
      </c>
      <c r="K349" s="59"/>
      <c r="M349" s="54" t="s">
        <v>1393</v>
      </c>
      <c r="N349" s="37" t="s">
        <v>1704</v>
      </c>
      <c r="O349" s="2" t="s">
        <v>1705</v>
      </c>
    </row>
    <row r="350" spans="1:15" ht="14" customHeight="1" x14ac:dyDescent="0.2">
      <c r="A350" s="2" t="s">
        <v>1772</v>
      </c>
      <c r="B350" s="2" t="s">
        <v>1773</v>
      </c>
      <c r="C350" s="2" t="s">
        <v>7</v>
      </c>
      <c r="D350" s="2" t="s">
        <v>1774</v>
      </c>
      <c r="E350" s="2" t="b">
        <v>0</v>
      </c>
      <c r="F350" s="2" t="s">
        <v>1358</v>
      </c>
      <c r="G350" s="2" t="s">
        <v>3303</v>
      </c>
      <c r="H350" s="3">
        <f>LN(2)*((1/VLOOKUP(CONCATENATE(RIGHT(A350,LEN(A350)-14),"-Rna"),'Table S1c. Species'!A:N,13,FALSE)/60+1/'Table S1e. Parameters'!B2)*VLOOKUP(CONCATENATE(RIGHT(A350,LEN(A350)-14),"-Rna"),'Table S1c. Species'!A:L,11,FALSE)+IF(ISBLANK(VLOOKUP(CONCATENATE(RIGHT(A350,LEN(A350)-14),"-Rna"),'Table S1c. Species'!A:N,14,FALSE)),0,(1/VLOOKUP(CONCATENATE(RIGHT(A350,LEN(A350)-14),"-Rna"),'Table S1c. Species'!A:N,14,FALSE)/60+1/'Table S1e. Parameters'!B2)*VLOOKUP(CONCATENATE(RIGHT(A350,LEN(A350)-14),"-Rna"),'Table S1c. Species'!A:L,12,FALSE)))/'Table S1c. Species'!J$290*POWER(2,4)</f>
        <v>1.42747122130644E-2</v>
      </c>
      <c r="I350" s="34" t="s">
        <v>82</v>
      </c>
      <c r="J350" s="35">
        <f>VLOOKUP(I350,'Table S1c. Species'!A:O,15,FALSE)</f>
        <v>1E-3</v>
      </c>
      <c r="K350" s="59"/>
      <c r="M350" s="54" t="s">
        <v>1393</v>
      </c>
      <c r="N350" s="37" t="s">
        <v>1704</v>
      </c>
      <c r="O350" s="2" t="s">
        <v>1705</v>
      </c>
    </row>
    <row r="351" spans="1:15" ht="14" customHeight="1" x14ac:dyDescent="0.2">
      <c r="A351" s="2" t="s">
        <v>1775</v>
      </c>
      <c r="B351" s="2" t="s">
        <v>1776</v>
      </c>
      <c r="C351" s="2" t="s">
        <v>7</v>
      </c>
      <c r="D351" s="2" t="s">
        <v>1777</v>
      </c>
      <c r="E351" s="2" t="b">
        <v>0</v>
      </c>
      <c r="F351" s="2" t="s">
        <v>1358</v>
      </c>
      <c r="G351" s="2" t="s">
        <v>3303</v>
      </c>
      <c r="H351" s="3">
        <f>LN(2)*((1/VLOOKUP(CONCATENATE(RIGHT(A351,LEN(A351)-14),"-Rna"),'Table S1c. Species'!A:N,13,FALSE)/60+1/'Table S1e. Parameters'!B2)*VLOOKUP(CONCATENATE(RIGHT(A351,LEN(A351)-14),"-Rna"),'Table S1c. Species'!A:L,11,FALSE)+IF(ISBLANK(VLOOKUP(CONCATENATE(RIGHT(A351,LEN(A351)-14),"-Rna"),'Table S1c. Species'!A:N,14,FALSE)),0,(1/VLOOKUP(CONCATENATE(RIGHT(A351,LEN(A351)-14),"-Rna"),'Table S1c. Species'!A:N,14,FALSE)/60+1/'Table S1e. Parameters'!B2)*VLOOKUP(CONCATENATE(RIGHT(A351,LEN(A351)-14),"-Rna"),'Table S1c. Species'!A:L,12,FALSE)))/'Table S1c. Species'!J$290*POWER(2,4)</f>
        <v>1.2140465715138944E-2</v>
      </c>
      <c r="I351" s="34" t="s">
        <v>82</v>
      </c>
      <c r="J351" s="35">
        <f>VLOOKUP(I351,'Table S1c. Species'!A:O,15,FALSE)</f>
        <v>1E-3</v>
      </c>
      <c r="K351" s="59"/>
      <c r="M351" s="54" t="s">
        <v>1393</v>
      </c>
      <c r="N351" s="37" t="s">
        <v>1704</v>
      </c>
      <c r="O351" s="2" t="s">
        <v>1705</v>
      </c>
    </row>
    <row r="352" spans="1:15" ht="14" customHeight="1" x14ac:dyDescent="0.2">
      <c r="A352" s="2" t="s">
        <v>1778</v>
      </c>
      <c r="B352" s="2" t="s">
        <v>1779</v>
      </c>
      <c r="C352" s="2" t="s">
        <v>7</v>
      </c>
      <c r="D352" s="2" t="s">
        <v>1780</v>
      </c>
      <c r="E352" s="2" t="b">
        <v>0</v>
      </c>
      <c r="F352" s="2" t="s">
        <v>1358</v>
      </c>
      <c r="G352" s="2" t="s">
        <v>3303</v>
      </c>
      <c r="H352" s="3">
        <f>LN(2)*((1/VLOOKUP(CONCATENATE(RIGHT(A352,LEN(A352)-14),"-Rna"),'Table S1c. Species'!A:N,13,FALSE)/60+1/'Table S1e. Parameters'!B2)*VLOOKUP(CONCATENATE(RIGHT(A352,LEN(A352)-14),"-Rna"),'Table S1c. Species'!A:L,11,FALSE)+IF(ISBLANK(VLOOKUP(CONCATENATE(RIGHT(A352,LEN(A352)-14),"-Rna"),'Table S1c. Species'!A:N,14,FALSE)),0,(1/VLOOKUP(CONCATENATE(RIGHT(A352,LEN(A352)-14),"-Rna"),'Table S1c. Species'!A:N,14,FALSE)/60+1/'Table S1e. Parameters'!B2)*VLOOKUP(CONCATENATE(RIGHT(A352,LEN(A352)-14),"-Rna"),'Table S1c. Species'!A:L,12,FALSE)))/'Table S1c. Species'!J$290*POWER(2,4)</f>
        <v>1.4959336829460624E-2</v>
      </c>
      <c r="I352" s="34" t="s">
        <v>82</v>
      </c>
      <c r="J352" s="35">
        <f>VLOOKUP(I352,'Table S1c. Species'!A:O,15,FALSE)</f>
        <v>1E-3</v>
      </c>
      <c r="K352" s="59"/>
      <c r="M352" s="54" t="s">
        <v>1393</v>
      </c>
      <c r="N352" s="37" t="s">
        <v>1704</v>
      </c>
      <c r="O352" s="2" t="s">
        <v>1705</v>
      </c>
    </row>
    <row r="353" spans="1:15" ht="14" customHeight="1" x14ac:dyDescent="0.2">
      <c r="A353" s="2" t="s">
        <v>1781</v>
      </c>
      <c r="B353" s="2" t="s">
        <v>1782</v>
      </c>
      <c r="C353" s="2" t="s">
        <v>7</v>
      </c>
      <c r="D353" s="2" t="s">
        <v>1783</v>
      </c>
      <c r="E353" s="2" t="b">
        <v>0</v>
      </c>
      <c r="F353" s="2" t="s">
        <v>1358</v>
      </c>
      <c r="G353" s="2" t="s">
        <v>3303</v>
      </c>
      <c r="H353" s="3">
        <f>LN(2)*((1/VLOOKUP(CONCATENATE(RIGHT(A353,LEN(A353)-14),"-Rna"),'Table S1c. Species'!A:N,13,FALSE)/60+1/'Table S1e. Parameters'!B2)*VLOOKUP(CONCATENATE(RIGHT(A353,LEN(A353)-14),"-Rna"),'Table S1c. Species'!A:L,11,FALSE)+IF(ISBLANK(VLOOKUP(CONCATENATE(RIGHT(A353,LEN(A353)-14),"-Rna"),'Table S1c. Species'!A:N,14,FALSE)),0,(1/VLOOKUP(CONCATENATE(RIGHT(A353,LEN(A353)-14),"-Rna"),'Table S1c. Species'!A:N,14,FALSE)/60+1/'Table S1e. Parameters'!B2)*VLOOKUP(CONCATENATE(RIGHT(A353,LEN(A353)-14),"-Rna"),'Table S1c. Species'!A:L,12,FALSE)))/'Table S1c. Species'!J$290*POWER(2,4)</f>
        <v>1.2201901303025321E-2</v>
      </c>
      <c r="I353" s="34" t="s">
        <v>82</v>
      </c>
      <c r="J353" s="35">
        <f>VLOOKUP(I353,'Table S1c. Species'!A:O,15,FALSE)</f>
        <v>1E-3</v>
      </c>
      <c r="K353" s="59"/>
      <c r="M353" s="54" t="s">
        <v>1393</v>
      </c>
      <c r="N353" s="37" t="s">
        <v>1704</v>
      </c>
      <c r="O353" s="2" t="s">
        <v>1705</v>
      </c>
    </row>
    <row r="354" spans="1:15" ht="14" customHeight="1" x14ac:dyDescent="0.2">
      <c r="A354" s="2" t="s">
        <v>1784</v>
      </c>
      <c r="B354" s="2" t="s">
        <v>1785</v>
      </c>
      <c r="C354" s="2" t="s">
        <v>7</v>
      </c>
      <c r="D354" s="2" t="s">
        <v>1786</v>
      </c>
      <c r="E354" s="2" t="b">
        <v>0</v>
      </c>
      <c r="F354" s="2" t="s">
        <v>1358</v>
      </c>
      <c r="G354" s="2" t="s">
        <v>3303</v>
      </c>
      <c r="H354" s="3">
        <f>LN(2)*((1/VLOOKUP(CONCATENATE(RIGHT(A354,LEN(A354)-14),"-Rna"),'Table S1c. Species'!A:N,13,FALSE)/60+1/'Table S1e. Parameters'!B2)*VLOOKUP(CONCATENATE(RIGHT(A354,LEN(A354)-14),"-Rna"),'Table S1c. Species'!A:L,11,FALSE)+IF(ISBLANK(VLOOKUP(CONCATENATE(RIGHT(A354,LEN(A354)-14),"-Rna"),'Table S1c. Species'!A:N,14,FALSE)),0,(1/VLOOKUP(CONCATENATE(RIGHT(A354,LEN(A354)-14),"-Rna"),'Table S1c. Species'!A:N,14,FALSE)/60+1/'Table S1e. Parameters'!B2)*VLOOKUP(CONCATENATE(RIGHT(A354,LEN(A354)-14),"-Rna"),'Table S1c. Species'!A:L,12,FALSE)))/'Table S1c. Species'!J$290*POWER(2,4)</f>
        <v>1.5929879507035831E-2</v>
      </c>
      <c r="I354" s="34" t="s">
        <v>82</v>
      </c>
      <c r="J354" s="35">
        <f>VLOOKUP(I354,'Table S1c. Species'!A:O,15,FALSE)</f>
        <v>1E-3</v>
      </c>
      <c r="K354" s="59"/>
      <c r="M354" s="54" t="s">
        <v>1393</v>
      </c>
      <c r="N354" s="37" t="s">
        <v>1704</v>
      </c>
      <c r="O354" s="2" t="s">
        <v>1705</v>
      </c>
    </row>
    <row r="355" spans="1:15" ht="14" customHeight="1" x14ac:dyDescent="0.2">
      <c r="A355" s="2" t="s">
        <v>1790</v>
      </c>
      <c r="B355" s="2" t="s">
        <v>1791</v>
      </c>
      <c r="C355" s="2" t="s">
        <v>7</v>
      </c>
      <c r="D355" s="2" t="s">
        <v>1792</v>
      </c>
      <c r="E355" s="2" t="b">
        <v>0</v>
      </c>
      <c r="F355" s="2" t="s">
        <v>1358</v>
      </c>
      <c r="G355" s="2" t="s">
        <v>3303</v>
      </c>
      <c r="H355" s="3">
        <f>LN(2)*((1/VLOOKUP(CONCATENATE(RIGHT(A355,LEN(A355)-14),"-Rna"),'Table S1c. Species'!A:N,13,FALSE)/60+1/'Table S1e. Parameters'!B2)*VLOOKUP(CONCATENATE(RIGHT(A355,LEN(A355)-14),"-Rna"),'Table S1c. Species'!A:L,11,FALSE)+IF(ISBLANK(VLOOKUP(CONCATENATE(RIGHT(A355,LEN(A355)-14),"-Rna"),'Table S1c. Species'!A:N,14,FALSE)),0,(1/VLOOKUP(CONCATENATE(RIGHT(A355,LEN(A355)-14),"-Rna"),'Table S1c. Species'!A:N,14,FALSE)/60+1/'Table S1e. Parameters'!B2)*VLOOKUP(CONCATENATE(RIGHT(A355,LEN(A355)-14),"-Rna"),'Table S1c. Species'!A:L,12,FALSE)))/'Table S1c. Species'!J$290*POWER(2,4)</f>
        <v>2.387734743624947</v>
      </c>
      <c r="I355" s="34" t="s">
        <v>82</v>
      </c>
      <c r="J355" s="35">
        <f>VLOOKUP(I355,'Table S1c. Species'!A:O,15,FALSE)</f>
        <v>1E-3</v>
      </c>
      <c r="K355" s="59"/>
      <c r="M355" s="54" t="s">
        <v>1393</v>
      </c>
      <c r="N355" s="37" t="s">
        <v>1704</v>
      </c>
      <c r="O355" s="2" t="s">
        <v>1705</v>
      </c>
    </row>
    <row r="356" spans="1:15" ht="14" customHeight="1" x14ac:dyDescent="0.2">
      <c r="A356" s="2" t="s">
        <v>1793</v>
      </c>
      <c r="B356" s="2" t="s">
        <v>1794</v>
      </c>
      <c r="C356" s="2" t="s">
        <v>7</v>
      </c>
      <c r="D356" s="2" t="s">
        <v>1795</v>
      </c>
      <c r="E356" s="2" t="b">
        <v>0</v>
      </c>
      <c r="F356" s="2" t="s">
        <v>1358</v>
      </c>
      <c r="G356" s="2" t="s">
        <v>3303</v>
      </c>
      <c r="H356" s="3">
        <f>LN(2)*((1/VLOOKUP(CONCATENATE(RIGHT(A356,LEN(A356)-14),"-Rna"),'Table S1c. Species'!A:N,13,FALSE)/60+1/'Table S1e. Parameters'!B2)*VLOOKUP(CONCATENATE(RIGHT(A356,LEN(A356)-14),"-Rna"),'Table S1c. Species'!A:L,11,FALSE)+IF(ISBLANK(VLOOKUP(CONCATENATE(RIGHT(A356,LEN(A356)-14),"-Rna"),'Table S1c. Species'!A:N,14,FALSE)),0,(1/VLOOKUP(CONCATENATE(RIGHT(A356,LEN(A356)-14),"-Rna"),'Table S1c. Species'!A:N,14,FALSE)/60+1/'Table S1e. Parameters'!B2)*VLOOKUP(CONCATENATE(RIGHT(A356,LEN(A356)-14),"-Rna"),'Table S1c. Species'!A:L,12,FALSE)))/'Table S1c. Species'!J$290*POWER(2,4)</f>
        <v>1.8437157124069874</v>
      </c>
      <c r="I356" s="34" t="s">
        <v>82</v>
      </c>
      <c r="J356" s="35">
        <f>VLOOKUP(I356,'Table S1c. Species'!A:O,15,FALSE)</f>
        <v>1E-3</v>
      </c>
      <c r="K356" s="59"/>
      <c r="M356" s="54" t="s">
        <v>1393</v>
      </c>
      <c r="N356" s="37" t="s">
        <v>1704</v>
      </c>
      <c r="O356" s="2" t="s">
        <v>1705</v>
      </c>
    </row>
    <row r="357" spans="1:15" ht="14" customHeight="1" x14ac:dyDescent="0.2">
      <c r="A357" s="2" t="s">
        <v>1787</v>
      </c>
      <c r="B357" s="2" t="s">
        <v>1788</v>
      </c>
      <c r="C357" s="2" t="s">
        <v>7</v>
      </c>
      <c r="D357" s="2" t="s">
        <v>1789</v>
      </c>
      <c r="E357" s="2" t="b">
        <v>0</v>
      </c>
      <c r="F357" s="2" t="s">
        <v>1358</v>
      </c>
      <c r="G357" s="2" t="s">
        <v>3303</v>
      </c>
      <c r="H357" s="3">
        <f>LN(2)*((1/VLOOKUP(CONCATENATE(RIGHT(A357,LEN(A357)-14),"-Rna"),'Table S1c. Species'!A:N,13,FALSE)/60+1/'Table S1e. Parameters'!B2)*VLOOKUP(CONCATENATE(RIGHT(A357,LEN(A357)-14),"-Rna"),'Table S1c. Species'!A:L,11,FALSE)+IF(ISBLANK(VLOOKUP(CONCATENATE(RIGHT(A357,LEN(A357)-14),"-Rna"),'Table S1c. Species'!A:N,14,FALSE)),0,(1/VLOOKUP(CONCATENATE(RIGHT(A357,LEN(A357)-14),"-Rna"),'Table S1c. Species'!A:N,14,FALSE)/60+1/'Table S1e. Parameters'!B2)*VLOOKUP(CONCATENATE(RIGHT(A357,LEN(A357)-14),"-Rna"),'Table S1c. Species'!A:L,12,FALSE)))/'Table S1c. Species'!J$290*POWER(2,4)</f>
        <v>0.12682119985656695</v>
      </c>
      <c r="I357" s="34" t="s">
        <v>82</v>
      </c>
      <c r="J357" s="35">
        <f>VLOOKUP(I357,'Table S1c. Species'!A:O,15,FALSE)</f>
        <v>1E-3</v>
      </c>
      <c r="K357" s="59"/>
      <c r="M357" s="54" t="s">
        <v>1393</v>
      </c>
      <c r="N357" s="37" t="s">
        <v>1704</v>
      </c>
      <c r="O357" s="2" t="s">
        <v>1705</v>
      </c>
    </row>
    <row r="358" spans="1:15" ht="14" customHeight="1" x14ac:dyDescent="0.2">
      <c r="A358" s="2" t="s">
        <v>1856</v>
      </c>
      <c r="B358" s="2" t="s">
        <v>1857</v>
      </c>
      <c r="C358" s="2" t="s">
        <v>7</v>
      </c>
      <c r="D358" s="2" t="s">
        <v>1858</v>
      </c>
      <c r="E358" s="2" t="b">
        <v>0</v>
      </c>
      <c r="F358" s="2" t="s">
        <v>1358</v>
      </c>
      <c r="G358" s="2" t="s">
        <v>3303</v>
      </c>
      <c r="H358" s="3">
        <f>LN(2)*((1/VLOOKUP(CONCATENATE(RIGHT(A358,LEN(A358)-14),"-Rna"),'Table S1c. Species'!A:N,13,FALSE)/60+1/'Table S1e. Parameters'!B2)*VLOOKUP(CONCATENATE(RIGHT(A358,LEN(A358)-14),"-Rna"),'Table S1c. Species'!A:L,11,FALSE)+IF(ISBLANK(VLOOKUP(CONCATENATE(RIGHT(A358,LEN(A358)-14),"-Rna"),'Table S1c. Species'!A:N,14,FALSE)),0,(1/VLOOKUP(CONCATENATE(RIGHT(A358,LEN(A358)-14),"-Rna"),'Table S1c. Species'!A:N,14,FALSE)/60+1/'Table S1e. Parameters'!B2)*VLOOKUP(CONCATENATE(RIGHT(A358,LEN(A358)-14),"-Rna"),'Table S1c. Species'!A:L,12,FALSE)))/'Table S1c. Species'!J$290*POWER(2,4)</f>
        <v>1.9710923316229634E-2</v>
      </c>
      <c r="I358" s="34" t="s">
        <v>82</v>
      </c>
      <c r="J358" s="35">
        <f>VLOOKUP(I358,'Table S1c. Species'!A:O,15,FALSE)</f>
        <v>1E-3</v>
      </c>
      <c r="K358" s="59"/>
      <c r="M358" s="54" t="s">
        <v>1393</v>
      </c>
      <c r="N358" s="37" t="s">
        <v>1704</v>
      </c>
      <c r="O358" s="2" t="s">
        <v>1705</v>
      </c>
    </row>
    <row r="359" spans="1:15" ht="14" customHeight="1" x14ac:dyDescent="0.2">
      <c r="A359" s="2" t="s">
        <v>1880</v>
      </c>
      <c r="B359" s="2" t="s">
        <v>1881</v>
      </c>
      <c r="C359" s="2" t="s">
        <v>7</v>
      </c>
      <c r="D359" s="2" t="s">
        <v>1882</v>
      </c>
      <c r="E359" s="2" t="b">
        <v>0</v>
      </c>
      <c r="F359" s="2" t="s">
        <v>1358</v>
      </c>
      <c r="G359" s="2" t="s">
        <v>3303</v>
      </c>
      <c r="H359" s="3">
        <f>LN(2)*((1/VLOOKUP(CONCATENATE(RIGHT(A359,LEN(A359)-14),"-Rna"),'Table S1c. Species'!A:N,13,FALSE)/60+1/'Table S1e. Parameters'!B2)*VLOOKUP(CONCATENATE(RIGHT(A359,LEN(A359)-14),"-Rna"),'Table S1c. Species'!A:L,11,FALSE)+IF(ISBLANK(VLOOKUP(CONCATENATE(RIGHT(A359,LEN(A359)-14),"-Rna"),'Table S1c. Species'!A:N,14,FALSE)),0,(1/VLOOKUP(CONCATENATE(RIGHT(A359,LEN(A359)-14),"-Rna"),'Table S1c. Species'!A:N,14,FALSE)/60+1/'Table S1e. Parameters'!B2)*VLOOKUP(CONCATENATE(RIGHT(A359,LEN(A359)-14),"-Rna"),'Table S1c. Species'!A:L,12,FALSE)))/'Table S1c. Species'!J$290*POWER(2,4)</f>
        <v>1.7295482600002413E-2</v>
      </c>
      <c r="I359" s="34" t="s">
        <v>82</v>
      </c>
      <c r="J359" s="35">
        <f>VLOOKUP(I359,'Table S1c. Species'!A:O,15,FALSE)</f>
        <v>1E-3</v>
      </c>
      <c r="K359" s="59"/>
      <c r="M359" s="54" t="s">
        <v>1393</v>
      </c>
      <c r="N359" s="37" t="s">
        <v>1704</v>
      </c>
      <c r="O359" s="2" t="s">
        <v>1705</v>
      </c>
    </row>
    <row r="360" spans="1:15" ht="14" customHeight="1" x14ac:dyDescent="0.2">
      <c r="A360" s="2" t="s">
        <v>1883</v>
      </c>
      <c r="B360" s="2" t="s">
        <v>1884</v>
      </c>
      <c r="C360" s="2" t="s">
        <v>7</v>
      </c>
      <c r="D360" s="2" t="s">
        <v>1885</v>
      </c>
      <c r="E360" s="2" t="b">
        <v>0</v>
      </c>
      <c r="F360" s="2" t="s">
        <v>1358</v>
      </c>
      <c r="G360" s="2" t="s">
        <v>3303</v>
      </c>
      <c r="H360" s="3">
        <f>LN(2)*((1/VLOOKUP(CONCATENATE(RIGHT(A360,LEN(A360)-14),"-Rna"),'Table S1c. Species'!A:N,13,FALSE)/60+1/'Table S1e. Parameters'!B2)*VLOOKUP(CONCATENATE(RIGHT(A360,LEN(A360)-14),"-Rna"),'Table S1c. Species'!A:L,11,FALSE)+IF(ISBLANK(VLOOKUP(CONCATENATE(RIGHT(A360,LEN(A360)-14),"-Rna"),'Table S1c. Species'!A:N,14,FALSE)),0,(1/VLOOKUP(CONCATENATE(RIGHT(A360,LEN(A360)-14),"-Rna"),'Table S1c. Species'!A:N,14,FALSE)/60+1/'Table S1e. Parameters'!B2)*VLOOKUP(CONCATENATE(RIGHT(A360,LEN(A360)-14),"-Rna"),'Table S1c. Species'!A:L,12,FALSE)))/'Table S1c. Species'!J$290*POWER(2,4)</f>
        <v>1.9710923316229634E-2</v>
      </c>
      <c r="I360" s="34" t="s">
        <v>82</v>
      </c>
      <c r="J360" s="35">
        <f>VLOOKUP(I360,'Table S1c. Species'!A:O,15,FALSE)</f>
        <v>1E-3</v>
      </c>
      <c r="K360" s="59"/>
      <c r="M360" s="54" t="s">
        <v>1393</v>
      </c>
      <c r="N360" s="37" t="s">
        <v>1704</v>
      </c>
      <c r="O360" s="2" t="s">
        <v>1705</v>
      </c>
    </row>
    <row r="361" spans="1:15" ht="14" customHeight="1" x14ac:dyDescent="0.2">
      <c r="A361" s="2" t="s">
        <v>1886</v>
      </c>
      <c r="B361" s="2" t="s">
        <v>1887</v>
      </c>
      <c r="C361" s="2" t="s">
        <v>7</v>
      </c>
      <c r="D361" s="2" t="s">
        <v>1888</v>
      </c>
      <c r="E361" s="2" t="b">
        <v>0</v>
      </c>
      <c r="F361" s="2" t="s">
        <v>1358</v>
      </c>
      <c r="G361" s="2" t="s">
        <v>3303</v>
      </c>
      <c r="H361" s="3">
        <f>LN(2)*((1/VLOOKUP(CONCATENATE(RIGHT(A361,LEN(A361)-14),"-Rna"),'Table S1c. Species'!A:N,13,FALSE)/60+1/'Table S1e. Parameters'!B2)*VLOOKUP(CONCATENATE(RIGHT(A361,LEN(A361)-14),"-Rna"),'Table S1c. Species'!A:L,11,FALSE)+IF(ISBLANK(VLOOKUP(CONCATENATE(RIGHT(A361,LEN(A361)-14),"-Rna"),'Table S1c. Species'!A:N,14,FALSE)),0,(1/VLOOKUP(CONCATENATE(RIGHT(A361,LEN(A361)-14),"-Rna"),'Table S1c. Species'!A:N,14,FALSE)/60+1/'Table S1e. Parameters'!B2)*VLOOKUP(CONCATENATE(RIGHT(A361,LEN(A361)-14),"-Rna"),'Table S1c. Species'!A:L,12,FALSE)))/'Table S1c. Species'!J$290*POWER(2,4)</f>
        <v>2.4570929632218193E-2</v>
      </c>
      <c r="I361" s="34" t="s">
        <v>82</v>
      </c>
      <c r="J361" s="35">
        <f>VLOOKUP(I361,'Table S1c. Species'!A:O,15,FALSE)</f>
        <v>1E-3</v>
      </c>
      <c r="K361" s="59"/>
      <c r="M361" s="54" t="s">
        <v>1393</v>
      </c>
      <c r="N361" s="37" t="s">
        <v>1704</v>
      </c>
      <c r="O361" s="2" t="s">
        <v>1705</v>
      </c>
    </row>
    <row r="362" spans="1:15" ht="14" customHeight="1" x14ac:dyDescent="0.2">
      <c r="A362" s="2" t="s">
        <v>1889</v>
      </c>
      <c r="B362" s="2" t="s">
        <v>1890</v>
      </c>
      <c r="C362" s="2" t="s">
        <v>7</v>
      </c>
      <c r="D362" s="2" t="s">
        <v>1891</v>
      </c>
      <c r="E362" s="2" t="b">
        <v>0</v>
      </c>
      <c r="F362" s="2" t="s">
        <v>1358</v>
      </c>
      <c r="G362" s="2" t="s">
        <v>3303</v>
      </c>
      <c r="H362" s="3">
        <f>LN(2)*((1/VLOOKUP(CONCATENATE(RIGHT(A362,LEN(A362)-14),"-Rna"),'Table S1c. Species'!A:N,13,FALSE)/60+1/'Table S1e. Parameters'!B2)*VLOOKUP(CONCATENATE(RIGHT(A362,LEN(A362)-14),"-Rna"),'Table S1c. Species'!A:L,11,FALSE)+IF(ISBLANK(VLOOKUP(CONCATENATE(RIGHT(A362,LEN(A362)-14),"-Rna"),'Table S1c. Species'!A:N,14,FALSE)),0,(1/VLOOKUP(CONCATENATE(RIGHT(A362,LEN(A362)-14),"-Rna"),'Table S1c. Species'!A:N,14,FALSE)/60+1/'Table S1e. Parameters'!B2)*VLOOKUP(CONCATENATE(RIGHT(A362,LEN(A362)-14),"-Rna"),'Table S1c. Species'!A:L,12,FALSE)))/'Table S1c. Species'!J$290*POWER(2,4)</f>
        <v>1.013288895940088E-2</v>
      </c>
      <c r="I362" s="34" t="s">
        <v>82</v>
      </c>
      <c r="J362" s="35">
        <f>VLOOKUP(I362,'Table S1c. Species'!A:O,15,FALSE)</f>
        <v>1E-3</v>
      </c>
      <c r="K362" s="59"/>
      <c r="M362" s="54" t="s">
        <v>1393</v>
      </c>
      <c r="N362" s="37" t="s">
        <v>1704</v>
      </c>
      <c r="O362" s="2" t="s">
        <v>1705</v>
      </c>
    </row>
    <row r="363" spans="1:15" ht="14" customHeight="1" x14ac:dyDescent="0.2">
      <c r="A363" s="2" t="s">
        <v>1892</v>
      </c>
      <c r="B363" s="2" t="s">
        <v>1893</v>
      </c>
      <c r="C363" s="2" t="s">
        <v>7</v>
      </c>
      <c r="D363" s="2" t="s">
        <v>1894</v>
      </c>
      <c r="E363" s="2" t="b">
        <v>0</v>
      </c>
      <c r="F363" s="2" t="s">
        <v>1358</v>
      </c>
      <c r="G363" s="2" t="s">
        <v>3303</v>
      </c>
      <c r="H363" s="3">
        <f>LN(2)*((1/VLOOKUP(CONCATENATE(RIGHT(A363,LEN(A363)-14),"-Rna"),'Table S1c. Species'!A:N,13,FALSE)/60+1/'Table S1e. Parameters'!B2)*VLOOKUP(CONCATENATE(RIGHT(A363,LEN(A363)-14),"-Rna"),'Table S1c. Species'!A:L,11,FALSE)+IF(ISBLANK(VLOOKUP(CONCATENATE(RIGHT(A363,LEN(A363)-14),"-Rna"),'Table S1c. Species'!A:N,14,FALSE)),0,(1/VLOOKUP(CONCATENATE(RIGHT(A363,LEN(A363)-14),"-Rna"),'Table S1c. Species'!A:N,14,FALSE)/60+1/'Table S1e. Parameters'!B2)*VLOOKUP(CONCATENATE(RIGHT(A363,LEN(A363)-14),"-Rna"),'Table S1c. Species'!A:L,12,FALSE)))/'Table S1c. Species'!J$290*POWER(2,4)</f>
        <v>1.0777513116285484E-2</v>
      </c>
      <c r="I363" s="34" t="s">
        <v>82</v>
      </c>
      <c r="J363" s="35">
        <f>VLOOKUP(I363,'Table S1c. Species'!A:O,15,FALSE)</f>
        <v>1E-3</v>
      </c>
      <c r="K363" s="59"/>
      <c r="M363" s="54" t="s">
        <v>1393</v>
      </c>
      <c r="N363" s="37" t="s">
        <v>1704</v>
      </c>
      <c r="O363" s="2" t="s">
        <v>1705</v>
      </c>
    </row>
    <row r="364" spans="1:15" ht="14" customHeight="1" x14ac:dyDescent="0.2">
      <c r="A364" s="2" t="s">
        <v>1895</v>
      </c>
      <c r="B364" s="2" t="s">
        <v>1896</v>
      </c>
      <c r="C364" s="2" t="s">
        <v>7</v>
      </c>
      <c r="D364" s="2" t="s">
        <v>1897</v>
      </c>
      <c r="E364" s="2" t="b">
        <v>0</v>
      </c>
      <c r="F364" s="2" t="s">
        <v>1358</v>
      </c>
      <c r="G364" s="2" t="s">
        <v>3303</v>
      </c>
      <c r="H364" s="3">
        <f>LN(2)*((1/VLOOKUP(CONCATENATE(RIGHT(A364,LEN(A364)-14),"-Rna"),'Table S1c. Species'!A:N,13,FALSE)/60+1/'Table S1e. Parameters'!B2)*VLOOKUP(CONCATENATE(RIGHT(A364,LEN(A364)-14),"-Rna"),'Table S1c. Species'!A:L,11,FALSE)+IF(ISBLANK(VLOOKUP(CONCATENATE(RIGHT(A364,LEN(A364)-14),"-Rna"),'Table S1c. Species'!A:N,14,FALSE)),0,(1/VLOOKUP(CONCATENATE(RIGHT(A364,LEN(A364)-14),"-Rna"),'Table S1c. Species'!A:N,14,FALSE)/60+1/'Table S1e. Parameters'!B2)*VLOOKUP(CONCATENATE(RIGHT(A364,LEN(A364)-14),"-Rna"),'Table S1c. Species'!A:L,12,FALSE)))/'Table S1c. Species'!J$290*POWER(2,4)</f>
        <v>1.013288895940088E-2</v>
      </c>
      <c r="I364" s="34" t="s">
        <v>82</v>
      </c>
      <c r="J364" s="35">
        <f>VLOOKUP(I364,'Table S1c. Species'!A:O,15,FALSE)</f>
        <v>1E-3</v>
      </c>
      <c r="K364" s="59"/>
      <c r="M364" s="54" t="s">
        <v>1393</v>
      </c>
      <c r="N364" s="37" t="s">
        <v>1704</v>
      </c>
      <c r="O364" s="2" t="s">
        <v>1705</v>
      </c>
    </row>
    <row r="365" spans="1:15" ht="14" customHeight="1" x14ac:dyDescent="0.2">
      <c r="A365" s="2" t="s">
        <v>1898</v>
      </c>
      <c r="B365" s="2" t="s">
        <v>1899</v>
      </c>
      <c r="C365" s="2" t="s">
        <v>7</v>
      </c>
      <c r="D365" s="2" t="s">
        <v>1900</v>
      </c>
      <c r="E365" s="2" t="b">
        <v>0</v>
      </c>
      <c r="F365" s="2" t="s">
        <v>1358</v>
      </c>
      <c r="G365" s="2" t="s">
        <v>3303</v>
      </c>
      <c r="H365" s="3">
        <f>LN(2)*((1/VLOOKUP(CONCATENATE(RIGHT(A365,LEN(A365)-14),"-Rna"),'Table S1c. Species'!A:N,13,FALSE)/60+1/'Table S1e. Parameters'!B2)*VLOOKUP(CONCATENATE(RIGHT(A365,LEN(A365)-14),"-Rna"),'Table S1c. Species'!A:L,11,FALSE)+IF(ISBLANK(VLOOKUP(CONCATENATE(RIGHT(A365,LEN(A365)-14),"-Rna"),'Table S1c. Species'!A:N,14,FALSE)),0,(1/VLOOKUP(CONCATENATE(RIGHT(A365,LEN(A365)-14),"-Rna"),'Table S1c. Species'!A:N,14,FALSE)/60+1/'Table S1e. Parameters'!B2)*VLOOKUP(CONCATENATE(RIGHT(A365,LEN(A365)-14),"-Rna"),'Table S1c. Species'!A:L,12,FALSE)))/'Table S1c. Species'!J$290*POWER(2,4)</f>
        <v>1.0370132094729416E-2</v>
      </c>
      <c r="I365" s="34" t="s">
        <v>82</v>
      </c>
      <c r="J365" s="35">
        <f>VLOOKUP(I365,'Table S1c. Species'!A:O,15,FALSE)</f>
        <v>1E-3</v>
      </c>
      <c r="K365" s="59"/>
      <c r="M365" s="54" t="s">
        <v>1393</v>
      </c>
      <c r="N365" s="37" t="s">
        <v>1704</v>
      </c>
      <c r="O365" s="2" t="s">
        <v>1705</v>
      </c>
    </row>
    <row r="366" spans="1:15" ht="14" customHeight="1" x14ac:dyDescent="0.2">
      <c r="A366" s="2" t="s">
        <v>1901</v>
      </c>
      <c r="B366" s="2" t="s">
        <v>1902</v>
      </c>
      <c r="C366" s="2" t="s">
        <v>7</v>
      </c>
      <c r="D366" s="2" t="s">
        <v>1903</v>
      </c>
      <c r="E366" s="2" t="b">
        <v>0</v>
      </c>
      <c r="F366" s="2" t="s">
        <v>1358</v>
      </c>
      <c r="G366" s="2" t="s">
        <v>3303</v>
      </c>
      <c r="H366" s="3">
        <f>LN(2)*((1/VLOOKUP(CONCATENATE(RIGHT(A366,LEN(A366)-14),"-Rna"),'Table S1c. Species'!A:N,13,FALSE)/60+1/'Table S1e. Parameters'!B2)*VLOOKUP(CONCATENATE(RIGHT(A366,LEN(A366)-14),"-Rna"),'Table S1c. Species'!A:L,11,FALSE)+IF(ISBLANK(VLOOKUP(CONCATENATE(RIGHT(A366,LEN(A366)-14),"-Rna"),'Table S1c. Species'!A:N,14,FALSE)),0,(1/VLOOKUP(CONCATENATE(RIGHT(A366,LEN(A366)-14),"-Rna"),'Table S1c. Species'!A:N,14,FALSE)/60+1/'Table S1e. Parameters'!B2)*VLOOKUP(CONCATENATE(RIGHT(A366,LEN(A366)-14),"-Rna"),'Table S1c. Species'!A:L,12,FALSE)))/'Table S1c. Species'!J$290*POWER(2,4)</f>
        <v>1.013288895940088E-2</v>
      </c>
      <c r="I366" s="34" t="s">
        <v>82</v>
      </c>
      <c r="J366" s="35">
        <f>VLOOKUP(I366,'Table S1c. Species'!A:O,15,FALSE)</f>
        <v>1E-3</v>
      </c>
      <c r="K366" s="59"/>
      <c r="M366" s="54" t="s">
        <v>1393</v>
      </c>
      <c r="N366" s="37" t="s">
        <v>1704</v>
      </c>
      <c r="O366" s="2" t="s">
        <v>1705</v>
      </c>
    </row>
    <row r="367" spans="1:15" ht="14" customHeight="1" x14ac:dyDescent="0.2">
      <c r="A367" s="2" t="s">
        <v>1904</v>
      </c>
      <c r="B367" s="2" t="s">
        <v>1905</v>
      </c>
      <c r="C367" s="2" t="s">
        <v>7</v>
      </c>
      <c r="D367" s="2" t="s">
        <v>1906</v>
      </c>
      <c r="E367" s="2" t="b">
        <v>0</v>
      </c>
      <c r="F367" s="2" t="s">
        <v>1358</v>
      </c>
      <c r="G367" s="2" t="s">
        <v>3303</v>
      </c>
      <c r="H367" s="3">
        <f>LN(2)*((1/VLOOKUP(CONCATENATE(RIGHT(A367,LEN(A367)-14),"-Rna"),'Table S1c. Species'!A:N,13,FALSE)/60+1/'Table S1e. Parameters'!B2)*VLOOKUP(CONCATENATE(RIGHT(A367,LEN(A367)-14),"-Rna"),'Table S1c. Species'!A:L,11,FALSE)+IF(ISBLANK(VLOOKUP(CONCATENATE(RIGHT(A367,LEN(A367)-14),"-Rna"),'Table S1c. Species'!A:N,14,FALSE)),0,(1/VLOOKUP(CONCATENATE(RIGHT(A367,LEN(A367)-14),"-Rna"),'Table S1c. Species'!A:N,14,FALSE)/60+1/'Table S1e. Parameters'!B2)*VLOOKUP(CONCATENATE(RIGHT(A367,LEN(A367)-14),"-Rna"),'Table S1c. Species'!A:L,12,FALSE)))/'Table S1c. Species'!J$290*POWER(2,4)</f>
        <v>3.3013711476135681E-2</v>
      </c>
      <c r="I367" s="34" t="s">
        <v>82</v>
      </c>
      <c r="J367" s="35">
        <f>VLOOKUP(I367,'Table S1c. Species'!A:O,15,FALSE)</f>
        <v>1E-3</v>
      </c>
      <c r="K367" s="59"/>
      <c r="M367" s="54" t="s">
        <v>1393</v>
      </c>
      <c r="N367" s="37" t="s">
        <v>1704</v>
      </c>
      <c r="O367" s="2" t="s">
        <v>1705</v>
      </c>
    </row>
    <row r="368" spans="1:15" ht="14" customHeight="1" x14ac:dyDescent="0.2">
      <c r="A368" s="2" t="s">
        <v>1859</v>
      </c>
      <c r="B368" s="2" t="s">
        <v>1860</v>
      </c>
      <c r="C368" s="2" t="s">
        <v>7</v>
      </c>
      <c r="D368" s="2" t="s">
        <v>1861</v>
      </c>
      <c r="E368" s="2" t="b">
        <v>0</v>
      </c>
      <c r="F368" s="2" t="s">
        <v>1358</v>
      </c>
      <c r="G368" s="2" t="s">
        <v>3303</v>
      </c>
      <c r="H368" s="3">
        <f>LN(2)*((1/VLOOKUP(CONCATENATE(RIGHT(A368,LEN(A368)-14),"-Rna"),'Table S1c. Species'!A:N,13,FALSE)/60+1/'Table S1e. Parameters'!B2)*VLOOKUP(CONCATENATE(RIGHT(A368,LEN(A368)-14),"-Rna"),'Table S1c. Species'!A:L,11,FALSE)+IF(ISBLANK(VLOOKUP(CONCATENATE(RIGHT(A368,LEN(A368)-14),"-Rna"),'Table S1c. Species'!A:N,14,FALSE)),0,(1/VLOOKUP(CONCATENATE(RIGHT(A368,LEN(A368)-14),"-Rna"),'Table S1c. Species'!A:N,14,FALSE)/60+1/'Table S1e. Parameters'!B2)*VLOOKUP(CONCATENATE(RIGHT(A368,LEN(A368)-14),"-Rna"),'Table S1c. Species'!A:L,12,FALSE)))/'Table S1c. Species'!J$290*POWER(2,4)</f>
        <v>1.013288895940088E-2</v>
      </c>
      <c r="I368" s="34" t="s">
        <v>82</v>
      </c>
      <c r="J368" s="35">
        <f>VLOOKUP(I368,'Table S1c. Species'!A:O,15,FALSE)</f>
        <v>1E-3</v>
      </c>
      <c r="K368" s="59"/>
      <c r="M368" s="54" t="s">
        <v>1393</v>
      </c>
      <c r="N368" s="37" t="s">
        <v>1704</v>
      </c>
      <c r="O368" s="2" t="s">
        <v>1705</v>
      </c>
    </row>
    <row r="369" spans="1:15" ht="14" customHeight="1" x14ac:dyDescent="0.2">
      <c r="A369" s="2" t="s">
        <v>1907</v>
      </c>
      <c r="B369" s="2" t="s">
        <v>1908</v>
      </c>
      <c r="C369" s="2" t="s">
        <v>7</v>
      </c>
      <c r="D369" s="2" t="s">
        <v>1909</v>
      </c>
      <c r="E369" s="2" t="b">
        <v>0</v>
      </c>
      <c r="F369" s="2" t="s">
        <v>1358</v>
      </c>
      <c r="G369" s="2" t="s">
        <v>3303</v>
      </c>
      <c r="H369" s="3">
        <f>LN(2)*((1/VLOOKUP(CONCATENATE(RIGHT(A369,LEN(A369)-14),"-Rna"),'Table S1c. Species'!A:N,13,FALSE)/60+1/'Table S1e. Parameters'!B2)*VLOOKUP(CONCATENATE(RIGHT(A369,LEN(A369)-14),"-Rna"),'Table S1c. Species'!A:L,11,FALSE)+IF(ISBLANK(VLOOKUP(CONCATENATE(RIGHT(A369,LEN(A369)-14),"-Rna"),'Table S1c. Species'!A:N,14,FALSE)),0,(1/VLOOKUP(CONCATENATE(RIGHT(A369,LEN(A369)-14),"-Rna"),'Table S1c. Species'!A:N,14,FALSE)/60+1/'Table S1e. Parameters'!B2)*VLOOKUP(CONCATENATE(RIGHT(A369,LEN(A369)-14),"-Rna"),'Table S1c. Species'!A:L,12,FALSE)))/'Table S1c. Species'!J$290*POWER(2,4)</f>
        <v>2.2754530949030231E-2</v>
      </c>
      <c r="I369" s="34" t="s">
        <v>82</v>
      </c>
      <c r="J369" s="35">
        <f>VLOOKUP(I369,'Table S1c. Species'!A:O,15,FALSE)</f>
        <v>1E-3</v>
      </c>
      <c r="K369" s="59"/>
      <c r="M369" s="54" t="s">
        <v>1393</v>
      </c>
      <c r="N369" s="37" t="s">
        <v>1704</v>
      </c>
      <c r="O369" s="2" t="s">
        <v>1705</v>
      </c>
    </row>
    <row r="370" spans="1:15" ht="14" customHeight="1" x14ac:dyDescent="0.2">
      <c r="A370" s="2" t="s">
        <v>1910</v>
      </c>
      <c r="B370" s="2" t="s">
        <v>1911</v>
      </c>
      <c r="C370" s="2" t="s">
        <v>7</v>
      </c>
      <c r="D370" s="2" t="s">
        <v>1912</v>
      </c>
      <c r="E370" s="2" t="b">
        <v>0</v>
      </c>
      <c r="F370" s="2" t="s">
        <v>1358</v>
      </c>
      <c r="G370" s="2" t="s">
        <v>3303</v>
      </c>
      <c r="H370" s="3">
        <f>LN(2)*((1/VLOOKUP(CONCATENATE(RIGHT(A370,LEN(A370)-14),"-Rna"),'Table S1c. Species'!A:N,13,FALSE)/60+1/'Table S1e. Parameters'!B2)*VLOOKUP(CONCATENATE(RIGHT(A370,LEN(A370)-14),"-Rna"),'Table S1c. Species'!A:L,11,FALSE)+IF(ISBLANK(VLOOKUP(CONCATENATE(RIGHT(A370,LEN(A370)-14),"-Rna"),'Table S1c. Species'!A:N,14,FALSE)),0,(1/VLOOKUP(CONCATENATE(RIGHT(A370,LEN(A370)-14),"-Rna"),'Table S1c. Species'!A:N,14,FALSE)/60+1/'Table S1e. Parameters'!B2)*VLOOKUP(CONCATENATE(RIGHT(A370,LEN(A370)-14),"-Rna"),'Table S1c. Species'!A:L,12,FALSE)))/'Table S1c. Species'!J$290*POWER(2,4)</f>
        <v>0.12259335956065502</v>
      </c>
      <c r="I370" s="34" t="s">
        <v>82</v>
      </c>
      <c r="J370" s="35">
        <f>VLOOKUP(I370,'Table S1c. Species'!A:O,15,FALSE)</f>
        <v>1E-3</v>
      </c>
      <c r="K370" s="59"/>
      <c r="M370" s="54" t="s">
        <v>1393</v>
      </c>
      <c r="N370" s="37" t="s">
        <v>1704</v>
      </c>
      <c r="O370" s="2" t="s">
        <v>1705</v>
      </c>
    </row>
    <row r="371" spans="1:15" ht="14" customHeight="1" x14ac:dyDescent="0.2">
      <c r="A371" s="2" t="s">
        <v>1913</v>
      </c>
      <c r="B371" s="2" t="s">
        <v>1914</v>
      </c>
      <c r="C371" s="2" t="s">
        <v>7</v>
      </c>
      <c r="D371" s="2" t="s">
        <v>1915</v>
      </c>
      <c r="E371" s="2" t="b">
        <v>0</v>
      </c>
      <c r="F371" s="2" t="s">
        <v>1358</v>
      </c>
      <c r="G371" s="2" t="s">
        <v>3303</v>
      </c>
      <c r="H371" s="3">
        <f>LN(2)*((1/VLOOKUP(CONCATENATE(RIGHT(A371,LEN(A371)-14),"-Rna"),'Table S1c. Species'!A:N,13,FALSE)/60+1/'Table S1e. Parameters'!B2)*VLOOKUP(CONCATENATE(RIGHT(A371,LEN(A371)-14),"-Rna"),'Table S1c. Species'!A:L,11,FALSE)+IF(ISBLANK(VLOOKUP(CONCATENATE(RIGHT(A371,LEN(A371)-14),"-Rna"),'Table S1c. Species'!A:N,14,FALSE)),0,(1/VLOOKUP(CONCATENATE(RIGHT(A371,LEN(A371)-14),"-Rna"),'Table S1c. Species'!A:N,14,FALSE)/60+1/'Table S1e. Parameters'!B2)*VLOOKUP(CONCATENATE(RIGHT(A371,LEN(A371)-14),"-Rna"),'Table S1c. Species'!A:L,12,FALSE)))/'Table S1c. Species'!J$290*POWER(2,4)</f>
        <v>1.013288895940088E-2</v>
      </c>
      <c r="I371" s="34" t="s">
        <v>82</v>
      </c>
      <c r="J371" s="35">
        <f>VLOOKUP(I371,'Table S1c. Species'!A:O,15,FALSE)</f>
        <v>1E-3</v>
      </c>
      <c r="K371" s="59"/>
      <c r="M371" s="54" t="s">
        <v>1393</v>
      </c>
      <c r="N371" s="37" t="s">
        <v>1704</v>
      </c>
      <c r="O371" s="2" t="s">
        <v>1705</v>
      </c>
    </row>
    <row r="372" spans="1:15" ht="14" customHeight="1" x14ac:dyDescent="0.2">
      <c r="A372" s="2" t="s">
        <v>1916</v>
      </c>
      <c r="B372" s="2" t="s">
        <v>1917</v>
      </c>
      <c r="C372" s="2" t="s">
        <v>7</v>
      </c>
      <c r="D372" s="2" t="s">
        <v>1918</v>
      </c>
      <c r="E372" s="2" t="b">
        <v>0</v>
      </c>
      <c r="F372" s="2" t="s">
        <v>1358</v>
      </c>
      <c r="G372" s="2" t="s">
        <v>3303</v>
      </c>
      <c r="H372" s="3">
        <f>LN(2)*((1/VLOOKUP(CONCATENATE(RIGHT(A372,LEN(A372)-14),"-Rna"),'Table S1c. Species'!A:N,13,FALSE)/60+1/'Table S1e. Parameters'!B2)*VLOOKUP(CONCATENATE(RIGHT(A372,LEN(A372)-14),"-Rna"),'Table S1c. Species'!A:L,11,FALSE)+IF(ISBLANK(VLOOKUP(CONCATENATE(RIGHT(A372,LEN(A372)-14),"-Rna"),'Table S1c. Species'!A:N,14,FALSE)),0,(1/VLOOKUP(CONCATENATE(RIGHT(A372,LEN(A372)-14),"-Rna"),'Table S1c. Species'!A:N,14,FALSE)/60+1/'Table S1e. Parameters'!B2)*VLOOKUP(CONCATENATE(RIGHT(A372,LEN(A372)-14),"-Rna"),'Table S1c. Species'!A:L,12,FALSE)))/'Table S1c. Species'!J$290*POWER(2,4)</f>
        <v>1.013288895940088E-2</v>
      </c>
      <c r="I372" s="34" t="s">
        <v>82</v>
      </c>
      <c r="J372" s="35">
        <f>VLOOKUP(I372,'Table S1c. Species'!A:O,15,FALSE)</f>
        <v>1E-3</v>
      </c>
      <c r="K372" s="59"/>
      <c r="M372" s="54" t="s">
        <v>1393</v>
      </c>
      <c r="N372" s="37" t="s">
        <v>1704</v>
      </c>
      <c r="O372" s="2" t="s">
        <v>1705</v>
      </c>
    </row>
    <row r="373" spans="1:15" ht="14" customHeight="1" x14ac:dyDescent="0.2">
      <c r="A373" s="2" t="s">
        <v>1919</v>
      </c>
      <c r="B373" s="2" t="s">
        <v>1920</v>
      </c>
      <c r="C373" s="2" t="s">
        <v>7</v>
      </c>
      <c r="D373" s="2" t="s">
        <v>1921</v>
      </c>
      <c r="E373" s="2" t="b">
        <v>0</v>
      </c>
      <c r="F373" s="2" t="s">
        <v>1358</v>
      </c>
      <c r="G373" s="2" t="s">
        <v>3303</v>
      </c>
      <c r="H373" s="3">
        <f>LN(2)*((1/VLOOKUP(CONCATENATE(RIGHT(A373,LEN(A373)-14),"-Rna"),'Table S1c. Species'!A:N,13,FALSE)/60+1/'Table S1e. Parameters'!B2)*VLOOKUP(CONCATENATE(RIGHT(A373,LEN(A373)-14),"-Rna"),'Table S1c. Species'!A:L,11,FALSE)+IF(ISBLANK(VLOOKUP(CONCATENATE(RIGHT(A373,LEN(A373)-14),"-Rna"),'Table S1c. Species'!A:N,14,FALSE)),0,(1/VLOOKUP(CONCATENATE(RIGHT(A373,LEN(A373)-14),"-Rna"),'Table S1c. Species'!A:N,14,FALSE)/60+1/'Table S1e. Parameters'!B2)*VLOOKUP(CONCATENATE(RIGHT(A373,LEN(A373)-14),"-Rna"),'Table S1c. Species'!A:L,12,FALSE)))/'Table S1c. Species'!J$290*POWER(2,4)</f>
        <v>1.013288895940088E-2</v>
      </c>
      <c r="I373" s="34" t="s">
        <v>82</v>
      </c>
      <c r="J373" s="35">
        <f>VLOOKUP(I373,'Table S1c. Species'!A:O,15,FALSE)</f>
        <v>1E-3</v>
      </c>
      <c r="K373" s="59"/>
      <c r="M373" s="54" t="s">
        <v>1393</v>
      </c>
      <c r="N373" s="37" t="s">
        <v>1704</v>
      </c>
      <c r="O373" s="2" t="s">
        <v>1705</v>
      </c>
    </row>
    <row r="374" spans="1:15" ht="14" customHeight="1" x14ac:dyDescent="0.2">
      <c r="A374" s="2" t="s">
        <v>1922</v>
      </c>
      <c r="B374" s="2" t="s">
        <v>1923</v>
      </c>
      <c r="C374" s="2" t="s">
        <v>7</v>
      </c>
      <c r="D374" s="2" t="s">
        <v>1924</v>
      </c>
      <c r="E374" s="2" t="b">
        <v>0</v>
      </c>
      <c r="F374" s="2" t="s">
        <v>1358</v>
      </c>
      <c r="G374" s="2" t="s">
        <v>3303</v>
      </c>
      <c r="H374" s="3">
        <f>LN(2)*((1/VLOOKUP(CONCATENATE(RIGHT(A374,LEN(A374)-14),"-Rna"),'Table S1c. Species'!A:N,13,FALSE)/60+1/'Table S1e. Parameters'!B2)*VLOOKUP(CONCATENATE(RIGHT(A374,LEN(A374)-14),"-Rna"),'Table S1c. Species'!A:L,11,FALSE)+IF(ISBLANK(VLOOKUP(CONCATENATE(RIGHT(A374,LEN(A374)-14),"-Rna"),'Table S1c. Species'!A:N,14,FALSE)),0,(1/VLOOKUP(CONCATENATE(RIGHT(A374,LEN(A374)-14),"-Rna"),'Table S1c. Species'!A:N,14,FALSE)/60+1/'Table S1e. Parameters'!B2)*VLOOKUP(CONCATENATE(RIGHT(A374,LEN(A374)-14),"-Rna"),'Table S1c. Species'!A:L,12,FALSE)))/'Table S1c. Species'!J$290*POWER(2,4)</f>
        <v>3.7510071994638246E-2</v>
      </c>
      <c r="I374" s="34" t="s">
        <v>82</v>
      </c>
      <c r="J374" s="35">
        <f>VLOOKUP(I374,'Table S1c. Species'!A:O,15,FALSE)</f>
        <v>1E-3</v>
      </c>
      <c r="K374" s="59"/>
      <c r="M374" s="54" t="s">
        <v>1393</v>
      </c>
      <c r="N374" s="37" t="s">
        <v>1704</v>
      </c>
      <c r="O374" s="2" t="s">
        <v>1705</v>
      </c>
    </row>
    <row r="375" spans="1:15" ht="14" customHeight="1" x14ac:dyDescent="0.2">
      <c r="A375" s="2" t="s">
        <v>1925</v>
      </c>
      <c r="B375" s="2" t="s">
        <v>1926</v>
      </c>
      <c r="C375" s="2" t="s">
        <v>7</v>
      </c>
      <c r="D375" s="2" t="s">
        <v>1927</v>
      </c>
      <c r="E375" s="2" t="b">
        <v>0</v>
      </c>
      <c r="F375" s="2" t="s">
        <v>1358</v>
      </c>
      <c r="G375" s="2" t="s">
        <v>3303</v>
      </c>
      <c r="H375" s="3">
        <f>LN(2)*((1/VLOOKUP(CONCATENATE(RIGHT(A375,LEN(A375)-14),"-Rna"),'Table S1c. Species'!A:N,13,FALSE)/60+1/'Table S1e. Parameters'!B2)*VLOOKUP(CONCATENATE(RIGHT(A375,LEN(A375)-14),"-Rna"),'Table S1c. Species'!A:L,11,FALSE)+IF(ISBLANK(VLOOKUP(CONCATENATE(RIGHT(A375,LEN(A375)-14),"-Rna"),'Table S1c. Species'!A:N,14,FALSE)),0,(1/VLOOKUP(CONCATENATE(RIGHT(A375,LEN(A375)-14),"-Rna"),'Table S1c. Species'!A:N,14,FALSE)/60+1/'Table S1e. Parameters'!B2)*VLOOKUP(CONCATENATE(RIGHT(A375,LEN(A375)-14),"-Rna"),'Table S1c. Species'!A:L,12,FALSE)))/'Table S1c. Species'!J$290*POWER(2,4)</f>
        <v>0.11768615689901145</v>
      </c>
      <c r="I375" s="34" t="s">
        <v>82</v>
      </c>
      <c r="J375" s="35">
        <f>VLOOKUP(I375,'Table S1c. Species'!A:O,15,FALSE)</f>
        <v>1E-3</v>
      </c>
      <c r="K375" s="59"/>
      <c r="M375" s="54" t="s">
        <v>1393</v>
      </c>
      <c r="N375" s="37" t="s">
        <v>1704</v>
      </c>
      <c r="O375" s="2" t="s">
        <v>1705</v>
      </c>
    </row>
    <row r="376" spans="1:15" ht="14" customHeight="1" x14ac:dyDescent="0.2">
      <c r="A376" s="2" t="s">
        <v>1928</v>
      </c>
      <c r="B376" s="2" t="s">
        <v>1929</v>
      </c>
      <c r="C376" s="2" t="s">
        <v>7</v>
      </c>
      <c r="D376" s="2" t="s">
        <v>1930</v>
      </c>
      <c r="E376" s="2" t="b">
        <v>0</v>
      </c>
      <c r="F376" s="2" t="s">
        <v>1358</v>
      </c>
      <c r="G376" s="2" t="s">
        <v>3303</v>
      </c>
      <c r="H376" s="3">
        <f>LN(2)*((1/VLOOKUP(CONCATENATE(RIGHT(A376,LEN(A376)-14),"-Rna"),'Table S1c. Species'!A:N,13,FALSE)/60+1/'Table S1e. Parameters'!B2)*VLOOKUP(CONCATENATE(RIGHT(A376,LEN(A376)-14),"-Rna"),'Table S1c. Species'!A:L,11,FALSE)+IF(ISBLANK(VLOOKUP(CONCATENATE(RIGHT(A376,LEN(A376)-14),"-Rna"),'Table S1c. Species'!A:N,14,FALSE)),0,(1/VLOOKUP(CONCATENATE(RIGHT(A376,LEN(A376)-14),"-Rna"),'Table S1c. Species'!A:N,14,FALSE)/60+1/'Table S1e. Parameters'!B2)*VLOOKUP(CONCATENATE(RIGHT(A376,LEN(A376)-14),"-Rna"),'Table S1c. Species'!A:L,12,FALSE)))/'Table S1c. Species'!J$290*POWER(2,4)</f>
        <v>1.013288895940088E-2</v>
      </c>
      <c r="I376" s="34" t="s">
        <v>82</v>
      </c>
      <c r="J376" s="35">
        <f>VLOOKUP(I376,'Table S1c. Species'!A:O,15,FALSE)</f>
        <v>1E-3</v>
      </c>
      <c r="K376" s="59"/>
      <c r="M376" s="54" t="s">
        <v>1393</v>
      </c>
      <c r="N376" s="37" t="s">
        <v>1704</v>
      </c>
      <c r="O376" s="2" t="s">
        <v>1705</v>
      </c>
    </row>
    <row r="377" spans="1:15" ht="14" customHeight="1" x14ac:dyDescent="0.2">
      <c r="A377" s="2" t="s">
        <v>1862</v>
      </c>
      <c r="B377" s="2" t="s">
        <v>1863</v>
      </c>
      <c r="C377" s="2" t="s">
        <v>7</v>
      </c>
      <c r="D377" s="2" t="s">
        <v>1864</v>
      </c>
      <c r="E377" s="2" t="b">
        <v>0</v>
      </c>
      <c r="F377" s="2" t="s">
        <v>1358</v>
      </c>
      <c r="G377" s="2" t="s">
        <v>3303</v>
      </c>
      <c r="H377" s="3">
        <f>LN(2)*((1/VLOOKUP(CONCATENATE(RIGHT(A377,LEN(A377)-14),"-Rna"),'Table S1c. Species'!A:N,13,FALSE)/60+1/'Table S1e. Parameters'!B2)*VLOOKUP(CONCATENATE(RIGHT(A377,LEN(A377)-14),"-Rna"),'Table S1c. Species'!A:L,11,FALSE)+IF(ISBLANK(VLOOKUP(CONCATENATE(RIGHT(A377,LEN(A377)-14),"-Rna"),'Table S1c. Species'!A:N,14,FALSE)),0,(1/VLOOKUP(CONCATENATE(RIGHT(A377,LEN(A377)-14),"-Rna"),'Table S1c. Species'!A:N,14,FALSE)/60+1/'Table S1e. Parameters'!B2)*VLOOKUP(CONCATENATE(RIGHT(A377,LEN(A377)-14),"-Rna"),'Table S1c. Species'!A:L,12,FALSE)))/'Table S1c. Species'!J$290*POWER(2,4)</f>
        <v>1.013288895940088E-2</v>
      </c>
      <c r="I377" s="34" t="s">
        <v>82</v>
      </c>
      <c r="J377" s="35">
        <f>VLOOKUP(I377,'Table S1c. Species'!A:O,15,FALSE)</f>
        <v>1E-3</v>
      </c>
      <c r="K377" s="59"/>
      <c r="M377" s="54" t="s">
        <v>1393</v>
      </c>
      <c r="N377" s="37" t="s">
        <v>1704</v>
      </c>
      <c r="O377" s="2" t="s">
        <v>1705</v>
      </c>
    </row>
    <row r="378" spans="1:15" ht="14" customHeight="1" x14ac:dyDescent="0.2">
      <c r="A378" s="2" t="s">
        <v>1931</v>
      </c>
      <c r="B378" s="2" t="s">
        <v>1932</v>
      </c>
      <c r="C378" s="2" t="s">
        <v>7</v>
      </c>
      <c r="D378" s="2" t="s">
        <v>1933</v>
      </c>
      <c r="E378" s="2" t="b">
        <v>0</v>
      </c>
      <c r="F378" s="2" t="s">
        <v>1358</v>
      </c>
      <c r="G378" s="2" t="s">
        <v>3303</v>
      </c>
      <c r="H378" s="3">
        <f>LN(2)*((1/VLOOKUP(CONCATENATE(RIGHT(A378,LEN(A378)-14),"-Rna"),'Table S1c. Species'!A:N,13,FALSE)/60+1/'Table S1e. Parameters'!B2)*VLOOKUP(CONCATENATE(RIGHT(A378,LEN(A378)-14),"-Rna"),'Table S1c. Species'!A:L,11,FALSE)+IF(ISBLANK(VLOOKUP(CONCATENATE(RIGHT(A378,LEN(A378)-14),"-Rna"),'Table S1c. Species'!A:N,14,FALSE)),0,(1/VLOOKUP(CONCATENATE(RIGHT(A378,LEN(A378)-14),"-Rna"),'Table S1c. Species'!A:N,14,FALSE)/60+1/'Table S1e. Parameters'!B2)*VLOOKUP(CONCATENATE(RIGHT(A378,LEN(A378)-14),"-Rna"),'Table S1c. Species'!A:L,12,FALSE)))/'Table S1c. Species'!J$290*POWER(2,4)</f>
        <v>3.6792352272702313E-2</v>
      </c>
      <c r="I378" s="34" t="s">
        <v>82</v>
      </c>
      <c r="J378" s="35">
        <f>VLOOKUP(I378,'Table S1c. Species'!A:O,15,FALSE)</f>
        <v>1E-3</v>
      </c>
      <c r="K378" s="59"/>
      <c r="M378" s="54" t="s">
        <v>1393</v>
      </c>
      <c r="N378" s="37" t="s">
        <v>1704</v>
      </c>
      <c r="O378" s="2" t="s">
        <v>1705</v>
      </c>
    </row>
    <row r="379" spans="1:15" ht="14" customHeight="1" x14ac:dyDescent="0.2">
      <c r="A379" s="2" t="s">
        <v>1934</v>
      </c>
      <c r="B379" s="2" t="s">
        <v>1935</v>
      </c>
      <c r="C379" s="2" t="s">
        <v>7</v>
      </c>
      <c r="D379" s="2" t="s">
        <v>1936</v>
      </c>
      <c r="E379" s="2" t="b">
        <v>0</v>
      </c>
      <c r="F379" s="2" t="s">
        <v>1358</v>
      </c>
      <c r="G379" s="2" t="s">
        <v>3303</v>
      </c>
      <c r="H379" s="3">
        <f>LN(2)*((1/VLOOKUP(CONCATENATE(RIGHT(A379,LEN(A379)-14),"-Rna"),'Table S1c. Species'!A:N,13,FALSE)/60+1/'Table S1e. Parameters'!B2)*VLOOKUP(CONCATENATE(RIGHT(A379,LEN(A379)-14),"-Rna"),'Table S1c. Species'!A:L,11,FALSE)+IF(ISBLANK(VLOOKUP(CONCATENATE(RIGHT(A379,LEN(A379)-14),"-Rna"),'Table S1c. Species'!A:N,14,FALSE)),0,(1/VLOOKUP(CONCATENATE(RIGHT(A379,LEN(A379)-14),"-Rna"),'Table S1c. Species'!A:N,14,FALSE)/60+1/'Table S1e. Parameters'!B2)*VLOOKUP(CONCATENATE(RIGHT(A379,LEN(A379)-14),"-Rna"),'Table S1c. Species'!A:L,12,FALSE)))/'Table S1c. Species'!J$290*POWER(2,4)</f>
        <v>1.7295482600002413E-2</v>
      </c>
      <c r="I379" s="34" t="s">
        <v>82</v>
      </c>
      <c r="J379" s="35">
        <f>VLOOKUP(I379,'Table S1c. Species'!A:O,15,FALSE)</f>
        <v>1E-3</v>
      </c>
      <c r="K379" s="59"/>
      <c r="M379" s="54" t="s">
        <v>1393</v>
      </c>
      <c r="N379" s="37" t="s">
        <v>1704</v>
      </c>
      <c r="O379" s="2" t="s">
        <v>1705</v>
      </c>
    </row>
    <row r="380" spans="1:15" ht="14" customHeight="1" x14ac:dyDescent="0.2">
      <c r="A380" s="2" t="s">
        <v>1937</v>
      </c>
      <c r="B380" s="2" t="s">
        <v>1938</v>
      </c>
      <c r="C380" s="2" t="s">
        <v>7</v>
      </c>
      <c r="D380" s="2" t="s">
        <v>1939</v>
      </c>
      <c r="E380" s="2" t="b">
        <v>0</v>
      </c>
      <c r="F380" s="2" t="s">
        <v>1358</v>
      </c>
      <c r="G380" s="2" t="s">
        <v>3303</v>
      </c>
      <c r="H380" s="3">
        <f>LN(2)*((1/VLOOKUP(CONCATENATE(RIGHT(A380,LEN(A380)-14),"-Rna"),'Table S1c. Species'!A:N,13,FALSE)/60+1/'Table S1e. Parameters'!B2)*VLOOKUP(CONCATENATE(RIGHT(A380,LEN(A380)-14),"-Rna"),'Table S1c. Species'!A:L,11,FALSE)+IF(ISBLANK(VLOOKUP(CONCATENATE(RIGHT(A380,LEN(A380)-14),"-Rna"),'Table S1c. Species'!A:N,14,FALSE)),0,(1/VLOOKUP(CONCATENATE(RIGHT(A380,LEN(A380)-14),"-Rna"),'Table S1c. Species'!A:N,14,FALSE)/60+1/'Table S1e. Parameters'!B2)*VLOOKUP(CONCATENATE(RIGHT(A380,LEN(A380)-14),"-Rna"),'Table S1c. Species'!A:L,12,FALSE)))/'Table S1c. Species'!J$290*POWER(2,4)</f>
        <v>3.0664004935837354E-2</v>
      </c>
      <c r="I380" s="34" t="s">
        <v>82</v>
      </c>
      <c r="J380" s="35">
        <f>VLOOKUP(I380,'Table S1c. Species'!A:O,15,FALSE)</f>
        <v>1E-3</v>
      </c>
      <c r="K380" s="59"/>
      <c r="M380" s="54" t="s">
        <v>1393</v>
      </c>
      <c r="N380" s="37" t="s">
        <v>1704</v>
      </c>
      <c r="O380" s="2" t="s">
        <v>1705</v>
      </c>
    </row>
    <row r="381" spans="1:15" ht="14" customHeight="1" x14ac:dyDescent="0.2">
      <c r="A381" s="2" t="s">
        <v>1940</v>
      </c>
      <c r="B381" s="2" t="s">
        <v>1941</v>
      </c>
      <c r="C381" s="2" t="s">
        <v>7</v>
      </c>
      <c r="D381" s="2" t="s">
        <v>1942</v>
      </c>
      <c r="E381" s="2" t="b">
        <v>0</v>
      </c>
      <c r="F381" s="2" t="s">
        <v>1358</v>
      </c>
      <c r="G381" s="2" t="s">
        <v>3303</v>
      </c>
      <c r="H381" s="3">
        <f>LN(2)*((1/VLOOKUP(CONCATENATE(RIGHT(A381,LEN(A381)-14),"-Rna"),'Table S1c. Species'!A:N,13,FALSE)/60+1/'Table S1e. Parameters'!B2)*VLOOKUP(CONCATENATE(RIGHT(A381,LEN(A381)-14),"-Rna"),'Table S1c. Species'!A:L,11,FALSE)+IF(ISBLANK(VLOOKUP(CONCATENATE(RIGHT(A381,LEN(A381)-14),"-Rna"),'Table S1c. Species'!A:N,14,FALSE)),0,(1/VLOOKUP(CONCATENATE(RIGHT(A381,LEN(A381)-14),"-Rna"),'Table S1c. Species'!A:N,14,FALSE)/60+1/'Table S1e. Parameters'!B2)*VLOOKUP(CONCATENATE(RIGHT(A381,LEN(A381)-14),"-Rna"),'Table S1c. Species'!A:L,12,FALSE)))/'Table S1c. Species'!J$290*POWER(2,4)</f>
        <v>4.054237165912998E-2</v>
      </c>
      <c r="I381" s="34" t="s">
        <v>82</v>
      </c>
      <c r="J381" s="35">
        <f>VLOOKUP(I381,'Table S1c. Species'!A:O,15,FALSE)</f>
        <v>1E-3</v>
      </c>
      <c r="K381" s="59"/>
      <c r="M381" s="54" t="s">
        <v>1393</v>
      </c>
      <c r="N381" s="37" t="s">
        <v>1704</v>
      </c>
      <c r="O381" s="2" t="s">
        <v>1705</v>
      </c>
    </row>
    <row r="382" spans="1:15" ht="14" customHeight="1" x14ac:dyDescent="0.2">
      <c r="A382" s="2" t="s">
        <v>1943</v>
      </c>
      <c r="B382" s="2" t="s">
        <v>1944</v>
      </c>
      <c r="C382" s="2" t="s">
        <v>7</v>
      </c>
      <c r="D382" s="2" t="s">
        <v>1945</v>
      </c>
      <c r="E382" s="2" t="b">
        <v>0</v>
      </c>
      <c r="F382" s="2" t="s">
        <v>1358</v>
      </c>
      <c r="G382" s="2" t="s">
        <v>3303</v>
      </c>
      <c r="H382" s="3">
        <f>LN(2)*((1/VLOOKUP(CONCATENATE(RIGHT(A382,LEN(A382)-14),"-Rna"),'Table S1c. Species'!A:N,13,FALSE)/60+1/'Table S1e. Parameters'!B2)*VLOOKUP(CONCATENATE(RIGHT(A382,LEN(A382)-14),"-Rna"),'Table S1c. Species'!A:L,11,FALSE)+IF(ISBLANK(VLOOKUP(CONCATENATE(RIGHT(A382,LEN(A382)-14),"-Rna"),'Table S1c. Species'!A:N,14,FALSE)),0,(1/VLOOKUP(CONCATENATE(RIGHT(A382,LEN(A382)-14),"-Rna"),'Table S1c. Species'!A:N,14,FALSE)/60+1/'Table S1e. Parameters'!B2)*VLOOKUP(CONCATENATE(RIGHT(A382,LEN(A382)-14),"-Rna"),'Table S1c. Species'!A:L,12,FALSE)))/'Table S1c. Species'!J$290*POWER(2,4)</f>
        <v>2.8355967862607055E-2</v>
      </c>
      <c r="I382" s="34" t="s">
        <v>82</v>
      </c>
      <c r="J382" s="35">
        <f>VLOOKUP(I382,'Table S1c. Species'!A:O,15,FALSE)</f>
        <v>1E-3</v>
      </c>
      <c r="K382" s="59"/>
      <c r="M382" s="54" t="s">
        <v>1393</v>
      </c>
      <c r="N382" s="37" t="s">
        <v>1704</v>
      </c>
      <c r="O382" s="2" t="s">
        <v>1705</v>
      </c>
    </row>
    <row r="383" spans="1:15" ht="14" customHeight="1" x14ac:dyDescent="0.2">
      <c r="A383" s="2" t="s">
        <v>1946</v>
      </c>
      <c r="B383" s="2" t="s">
        <v>1947</v>
      </c>
      <c r="C383" s="2" t="s">
        <v>7</v>
      </c>
      <c r="D383" s="2" t="s">
        <v>1948</v>
      </c>
      <c r="E383" s="2" t="b">
        <v>0</v>
      </c>
      <c r="F383" s="2" t="s">
        <v>1358</v>
      </c>
      <c r="G383" s="2" t="s">
        <v>3303</v>
      </c>
      <c r="H383" s="3">
        <f>LN(2)*((1/VLOOKUP(CONCATENATE(RIGHT(A383,LEN(A383)-14),"-Rna"),'Table S1c. Species'!A:N,13,FALSE)/60+1/'Table S1e. Parameters'!B2)*VLOOKUP(CONCATENATE(RIGHT(A383,LEN(A383)-14),"-Rna"),'Table S1c. Species'!A:L,11,FALSE)+IF(ISBLANK(VLOOKUP(CONCATENATE(RIGHT(A383,LEN(A383)-14),"-Rna"),'Table S1c. Species'!A:N,14,FALSE)),0,(1/VLOOKUP(CONCATENATE(RIGHT(A383,LEN(A383)-14),"-Rna"),'Table S1c. Species'!A:N,14,FALSE)/60+1/'Table S1e. Parameters'!B2)*VLOOKUP(CONCATENATE(RIGHT(A383,LEN(A383)-14),"-Rna"),'Table S1c. Species'!A:L,12,FALSE)))/'Table S1c. Species'!J$290*POWER(2,4)</f>
        <v>2.2754530949030231E-2</v>
      </c>
      <c r="I383" s="34" t="s">
        <v>82</v>
      </c>
      <c r="J383" s="35">
        <f>VLOOKUP(I383,'Table S1c. Species'!A:O,15,FALSE)</f>
        <v>1E-3</v>
      </c>
      <c r="K383" s="59"/>
      <c r="M383" s="54" t="s">
        <v>1393</v>
      </c>
      <c r="N383" s="37" t="s">
        <v>1704</v>
      </c>
      <c r="O383" s="2" t="s">
        <v>1705</v>
      </c>
    </row>
    <row r="384" spans="1:15" ht="14" customHeight="1" x14ac:dyDescent="0.2">
      <c r="A384" s="2" t="s">
        <v>1949</v>
      </c>
      <c r="B384" s="2" t="s">
        <v>1950</v>
      </c>
      <c r="C384" s="2" t="s">
        <v>7</v>
      </c>
      <c r="D384" s="2" t="s">
        <v>1951</v>
      </c>
      <c r="E384" s="2" t="b">
        <v>0</v>
      </c>
      <c r="F384" s="2" t="s">
        <v>1358</v>
      </c>
      <c r="G384" s="2" t="s">
        <v>3303</v>
      </c>
      <c r="H384" s="3">
        <f>LN(2)*((1/VLOOKUP(CONCATENATE(RIGHT(A384,LEN(A384)-14),"-Rna"),'Table S1c. Species'!A:N,13,FALSE)/60+1/'Table S1e. Parameters'!B2)*VLOOKUP(CONCATENATE(RIGHT(A384,LEN(A384)-14),"-Rna"),'Table S1c. Species'!A:L,11,FALSE)+IF(ISBLANK(VLOOKUP(CONCATENATE(RIGHT(A384,LEN(A384)-14),"-Rna"),'Table S1c. Species'!A:N,14,FALSE)),0,(1/VLOOKUP(CONCATENATE(RIGHT(A384,LEN(A384)-14),"-Rna"),'Table S1c. Species'!A:N,14,FALSE)/60+1/'Table S1e. Parameters'!B2)*VLOOKUP(CONCATENATE(RIGHT(A384,LEN(A384)-14),"-Rna"),'Table S1c. Species'!A:L,12,FALSE)))/'Table S1c. Species'!J$290*POWER(2,4)</f>
        <v>1.1983945022179518E-2</v>
      </c>
      <c r="I384" s="34" t="s">
        <v>82</v>
      </c>
      <c r="J384" s="35">
        <f>VLOOKUP(I384,'Table S1c. Species'!A:O,15,FALSE)</f>
        <v>1E-3</v>
      </c>
      <c r="K384" s="59"/>
      <c r="M384" s="54" t="s">
        <v>1393</v>
      </c>
      <c r="N384" s="37" t="s">
        <v>1704</v>
      </c>
      <c r="O384" s="2" t="s">
        <v>1705</v>
      </c>
    </row>
    <row r="385" spans="1:15" ht="14" customHeight="1" x14ac:dyDescent="0.2">
      <c r="A385" s="2" t="s">
        <v>1865</v>
      </c>
      <c r="B385" s="2" t="s">
        <v>1866</v>
      </c>
      <c r="C385" s="2" t="s">
        <v>7</v>
      </c>
      <c r="D385" s="2" t="s">
        <v>1867</v>
      </c>
      <c r="E385" s="2" t="b">
        <v>0</v>
      </c>
      <c r="F385" s="2" t="s">
        <v>1358</v>
      </c>
      <c r="G385" s="2" t="s">
        <v>3303</v>
      </c>
      <c r="H385" s="3">
        <f>LN(2)*((1/VLOOKUP(CONCATENATE(RIGHT(A385,LEN(A385)-14),"-Rna"),'Table S1c. Species'!A:N,13,FALSE)/60+1/'Table S1e. Parameters'!B2)*VLOOKUP(CONCATENATE(RIGHT(A385,LEN(A385)-14),"-Rna"),'Table S1c. Species'!A:L,11,FALSE)+IF(ISBLANK(VLOOKUP(CONCATENATE(RIGHT(A385,LEN(A385)-14),"-Rna"),'Table S1c. Species'!A:N,14,FALSE)),0,(1/VLOOKUP(CONCATENATE(RIGHT(A385,LEN(A385)-14),"-Rna"),'Table S1c. Species'!A:N,14,FALSE)/60+1/'Table S1e. Parameters'!B2)*VLOOKUP(CONCATENATE(RIGHT(A385,LEN(A385)-14),"-Rna"),'Table S1c. Species'!A:L,12,FALSE)))/'Table S1c. Species'!J$290*POWER(2,4)</f>
        <v>1.013288895940088E-2</v>
      </c>
      <c r="I385" s="34" t="s">
        <v>82</v>
      </c>
      <c r="J385" s="35">
        <f>VLOOKUP(I385,'Table S1c. Species'!A:O,15,FALSE)</f>
        <v>1E-3</v>
      </c>
      <c r="K385" s="59"/>
      <c r="M385" s="54" t="s">
        <v>1393</v>
      </c>
      <c r="N385" s="37" t="s">
        <v>1704</v>
      </c>
      <c r="O385" s="2" t="s">
        <v>1705</v>
      </c>
    </row>
    <row r="386" spans="1:15" ht="14" customHeight="1" x14ac:dyDescent="0.2">
      <c r="A386" s="2" t="s">
        <v>1868</v>
      </c>
      <c r="B386" s="2" t="s">
        <v>1869</v>
      </c>
      <c r="C386" s="2" t="s">
        <v>7</v>
      </c>
      <c r="D386" s="2" t="s">
        <v>1870</v>
      </c>
      <c r="E386" s="2" t="b">
        <v>0</v>
      </c>
      <c r="F386" s="2" t="s">
        <v>1358</v>
      </c>
      <c r="G386" s="2" t="s">
        <v>3303</v>
      </c>
      <c r="H386" s="3">
        <f>LN(2)*((1/VLOOKUP(CONCATENATE(RIGHT(A386,LEN(A386)-14),"-Rna"),'Table S1c. Species'!A:N,13,FALSE)/60+1/'Table S1e. Parameters'!B2)*VLOOKUP(CONCATENATE(RIGHT(A386,LEN(A386)-14),"-Rna"),'Table S1c. Species'!A:L,11,FALSE)+IF(ISBLANK(VLOOKUP(CONCATENATE(RIGHT(A386,LEN(A386)-14),"-Rna"),'Table S1c. Species'!A:N,14,FALSE)),0,(1/VLOOKUP(CONCATENATE(RIGHT(A386,LEN(A386)-14),"-Rna"),'Table S1c. Species'!A:N,14,FALSE)/60+1/'Table S1e. Parameters'!B2)*VLOOKUP(CONCATENATE(RIGHT(A386,LEN(A386)-14),"-Rna"),'Table S1c. Species'!A:L,12,FALSE)))/'Table S1c. Species'!J$290*POWER(2,4)</f>
        <v>1.013288895940088E-2</v>
      </c>
      <c r="I386" s="34" t="s">
        <v>82</v>
      </c>
      <c r="J386" s="35">
        <f>VLOOKUP(I386,'Table S1c. Species'!A:O,15,FALSE)</f>
        <v>1E-3</v>
      </c>
      <c r="K386" s="59"/>
      <c r="M386" s="54" t="s">
        <v>1393</v>
      </c>
      <c r="N386" s="37" t="s">
        <v>1704</v>
      </c>
      <c r="O386" s="2" t="s">
        <v>1705</v>
      </c>
    </row>
    <row r="387" spans="1:15" ht="14" customHeight="1" x14ac:dyDescent="0.2">
      <c r="A387" s="2" t="s">
        <v>1871</v>
      </c>
      <c r="B387" s="2" t="s">
        <v>1872</v>
      </c>
      <c r="C387" s="2" t="s">
        <v>7</v>
      </c>
      <c r="D387" s="2" t="s">
        <v>1873</v>
      </c>
      <c r="E387" s="2" t="b">
        <v>0</v>
      </c>
      <c r="F387" s="2" t="s">
        <v>1358</v>
      </c>
      <c r="G387" s="2" t="s">
        <v>3303</v>
      </c>
      <c r="H387" s="3">
        <f>LN(2)*((1/VLOOKUP(CONCATENATE(RIGHT(A387,LEN(A387)-14),"-Rna"),'Table S1c. Species'!A:N,13,FALSE)/60+1/'Table S1e. Parameters'!B2)*VLOOKUP(CONCATENATE(RIGHT(A387,LEN(A387)-14),"-Rna"),'Table S1c. Species'!A:L,11,FALSE)+IF(ISBLANK(VLOOKUP(CONCATENATE(RIGHT(A387,LEN(A387)-14),"-Rna"),'Table S1c. Species'!A:N,14,FALSE)),0,(1/VLOOKUP(CONCATENATE(RIGHT(A387,LEN(A387)-14),"-Rna"),'Table S1c. Species'!A:N,14,FALSE)/60+1/'Table S1e. Parameters'!B2)*VLOOKUP(CONCATENATE(RIGHT(A387,LEN(A387)-14),"-Rna"),'Table S1c. Species'!A:L,12,FALSE)))/'Table S1c. Species'!J$290*POWER(2,4)</f>
        <v>1.013288895940088E-2</v>
      </c>
      <c r="I387" s="34" t="s">
        <v>82</v>
      </c>
      <c r="J387" s="35">
        <f>VLOOKUP(I387,'Table S1c. Species'!A:O,15,FALSE)</f>
        <v>1E-3</v>
      </c>
      <c r="K387" s="59"/>
      <c r="M387" s="54" t="s">
        <v>1393</v>
      </c>
      <c r="N387" s="37" t="s">
        <v>1704</v>
      </c>
      <c r="O387" s="2" t="s">
        <v>1705</v>
      </c>
    </row>
    <row r="388" spans="1:15" ht="14" customHeight="1" x14ac:dyDescent="0.2">
      <c r="A388" s="2" t="s">
        <v>1874</v>
      </c>
      <c r="B388" s="2" t="s">
        <v>1875</v>
      </c>
      <c r="C388" s="2" t="s">
        <v>7</v>
      </c>
      <c r="D388" s="2" t="s">
        <v>1876</v>
      </c>
      <c r="E388" s="2" t="b">
        <v>0</v>
      </c>
      <c r="F388" s="2" t="s">
        <v>1358</v>
      </c>
      <c r="G388" s="2" t="s">
        <v>3303</v>
      </c>
      <c r="H388" s="3">
        <f>LN(2)*((1/VLOOKUP(CONCATENATE(RIGHT(A388,LEN(A388)-14),"-Rna"),'Table S1c. Species'!A:N,13,FALSE)/60+1/'Table S1e. Parameters'!B2)*VLOOKUP(CONCATENATE(RIGHT(A388,LEN(A388)-14),"-Rna"),'Table S1c. Species'!A:L,11,FALSE)+IF(ISBLANK(VLOOKUP(CONCATENATE(RIGHT(A388,LEN(A388)-14),"-Rna"),'Table S1c. Species'!A:N,14,FALSE)),0,(1/VLOOKUP(CONCATENATE(RIGHT(A388,LEN(A388)-14),"-Rna"),'Table S1c. Species'!A:N,14,FALSE)/60+1/'Table S1e. Parameters'!B2)*VLOOKUP(CONCATENATE(RIGHT(A388,LEN(A388)-14),"-Rna"),'Table S1c. Species'!A:L,12,FALSE)))/'Table S1c. Species'!J$290*POWER(2,4)</f>
        <v>1.7295482600002413E-2</v>
      </c>
      <c r="I388" s="34" t="s">
        <v>82</v>
      </c>
      <c r="J388" s="35">
        <f>VLOOKUP(I388,'Table S1c. Species'!A:O,15,FALSE)</f>
        <v>1E-3</v>
      </c>
      <c r="K388" s="59"/>
      <c r="M388" s="54" t="s">
        <v>1393</v>
      </c>
      <c r="N388" s="37" t="s">
        <v>1704</v>
      </c>
      <c r="O388" s="2" t="s">
        <v>1705</v>
      </c>
    </row>
    <row r="389" spans="1:15" ht="14" customHeight="1" x14ac:dyDescent="0.2">
      <c r="A389" s="2" t="s">
        <v>1877</v>
      </c>
      <c r="B389" s="2" t="s">
        <v>1878</v>
      </c>
      <c r="C389" s="2" t="s">
        <v>7</v>
      </c>
      <c r="D389" s="2" t="s">
        <v>1879</v>
      </c>
      <c r="E389" s="2" t="b">
        <v>0</v>
      </c>
      <c r="F389" s="2" t="s">
        <v>1358</v>
      </c>
      <c r="G389" s="2" t="s">
        <v>3303</v>
      </c>
      <c r="H389" s="3">
        <f>LN(2)*((1/VLOOKUP(CONCATENATE(RIGHT(A389,LEN(A389)-14),"-Rna"),'Table S1c. Species'!A:N,13,FALSE)/60+1/'Table S1e. Parameters'!B2)*VLOOKUP(CONCATENATE(RIGHT(A389,LEN(A389)-14),"-Rna"),'Table S1c. Species'!A:L,11,FALSE)+IF(ISBLANK(VLOOKUP(CONCATENATE(RIGHT(A389,LEN(A389)-14),"-Rna"),'Table S1c. Species'!A:N,14,FALSE)),0,(1/VLOOKUP(CONCATENATE(RIGHT(A389,LEN(A389)-14),"-Rna"),'Table S1c. Species'!A:N,14,FALSE)/60+1/'Table S1e. Parameters'!B2)*VLOOKUP(CONCATENATE(RIGHT(A389,LEN(A389)-14),"-Rna"),'Table S1c. Species'!A:L,12,FALSE)))/'Table S1c. Species'!J$290*POWER(2,4)</f>
        <v>1.8454558115424607E-2</v>
      </c>
      <c r="I389" s="34" t="s">
        <v>82</v>
      </c>
      <c r="J389" s="35">
        <f>VLOOKUP(I389,'Table S1c. Species'!A:O,15,FALSE)</f>
        <v>1E-3</v>
      </c>
      <c r="K389" s="59"/>
      <c r="M389" s="54" t="s">
        <v>1393</v>
      </c>
      <c r="N389" s="37" t="s">
        <v>1704</v>
      </c>
      <c r="O389" s="2" t="s">
        <v>1705</v>
      </c>
    </row>
    <row r="390" spans="1:15" ht="14" customHeight="1" x14ac:dyDescent="0.2">
      <c r="A390" s="2" t="s">
        <v>1820</v>
      </c>
      <c r="B390" s="2" t="s">
        <v>1821</v>
      </c>
      <c r="C390" s="2" t="s">
        <v>7</v>
      </c>
      <c r="D390" s="2" t="s">
        <v>1822</v>
      </c>
      <c r="E390" s="2" t="b">
        <v>0</v>
      </c>
      <c r="F390" s="2" t="s">
        <v>1358</v>
      </c>
      <c r="G390" s="2" t="s">
        <v>3303</v>
      </c>
      <c r="H390" s="3">
        <f>LN(2)*((1/VLOOKUP(CONCATENATE(RIGHT(A390,LEN(A390)-14),"-Rna"),'Table S1c. Species'!A:N,13,FALSE)/60+1/'Table S1e. Parameters'!B2)*VLOOKUP(CONCATENATE(RIGHT(A390,LEN(A390)-14),"-Rna"),'Table S1c. Species'!A:L,11,FALSE)+IF(ISBLANK(VLOOKUP(CONCATENATE(RIGHT(A390,LEN(A390)-14),"-Rna"),'Table S1c. Species'!A:N,14,FALSE)),0,(1/VLOOKUP(CONCATENATE(RIGHT(A390,LEN(A390)-14),"-Rna"),'Table S1c. Species'!A:N,14,FALSE)/60+1/'Table S1e. Parameters'!B2)*VLOOKUP(CONCATENATE(RIGHT(A390,LEN(A390)-14),"-Rna"),'Table S1c. Species'!A:L,12,FALSE)))/'Table S1c. Species'!J$290*POWER(2,4)</f>
        <v>1.013288895940088E-2</v>
      </c>
      <c r="I390" s="34" t="s">
        <v>82</v>
      </c>
      <c r="J390" s="35">
        <f>VLOOKUP(I390,'Table S1c. Species'!A:O,15,FALSE)</f>
        <v>1E-3</v>
      </c>
      <c r="K390" s="59"/>
      <c r="M390" s="54" t="s">
        <v>1393</v>
      </c>
      <c r="N390" s="37" t="s">
        <v>1704</v>
      </c>
      <c r="O390" s="2" t="s">
        <v>1705</v>
      </c>
    </row>
    <row r="391" spans="1:15" ht="14" customHeight="1" x14ac:dyDescent="0.2">
      <c r="A391" s="2" t="s">
        <v>1823</v>
      </c>
      <c r="B391" s="2" t="s">
        <v>1824</v>
      </c>
      <c r="C391" s="2" t="s">
        <v>7</v>
      </c>
      <c r="D391" s="2" t="s">
        <v>1825</v>
      </c>
      <c r="E391" s="2" t="b">
        <v>0</v>
      </c>
      <c r="F391" s="2" t="s">
        <v>1358</v>
      </c>
      <c r="G391" s="2" t="s">
        <v>3303</v>
      </c>
      <c r="H391" s="3">
        <f>LN(2)*((1/VLOOKUP(CONCATENATE(RIGHT(A391,LEN(A391)-14),"-Rna"),'Table S1c. Species'!A:N,13,FALSE)/60+1/'Table S1e. Parameters'!B2)*VLOOKUP(CONCATENATE(RIGHT(A391,LEN(A391)-14),"-Rna"),'Table S1c. Species'!A:L,11,FALSE)+IF(ISBLANK(VLOOKUP(CONCATENATE(RIGHT(A391,LEN(A391)-14),"-Rna"),'Table S1c. Species'!A:N,14,FALSE)),0,(1/VLOOKUP(CONCATENATE(RIGHT(A391,LEN(A391)-14),"-Rna"),'Table S1c. Species'!A:N,14,FALSE)/60+1/'Table S1e. Parameters'!B2)*VLOOKUP(CONCATENATE(RIGHT(A391,LEN(A391)-14),"-Rna"),'Table S1c. Species'!A:L,12,FALSE)))/'Table S1c. Species'!J$290*POWER(2,4)</f>
        <v>1.1983945022179518E-2</v>
      </c>
      <c r="I391" s="34" t="s">
        <v>82</v>
      </c>
      <c r="J391" s="35">
        <f>VLOOKUP(I391,'Table S1c. Species'!A:O,15,FALSE)</f>
        <v>1E-3</v>
      </c>
      <c r="K391" s="59"/>
      <c r="M391" s="54" t="s">
        <v>1393</v>
      </c>
      <c r="N391" s="37" t="s">
        <v>1704</v>
      </c>
      <c r="O391" s="2" t="s">
        <v>1705</v>
      </c>
    </row>
    <row r="392" spans="1:15" ht="14" customHeight="1" x14ac:dyDescent="0.2">
      <c r="A392" s="2" t="s">
        <v>1826</v>
      </c>
      <c r="B392" s="2" t="s">
        <v>1827</v>
      </c>
      <c r="C392" s="2" t="s">
        <v>7</v>
      </c>
      <c r="D392" s="2" t="s">
        <v>1828</v>
      </c>
      <c r="E392" s="2" t="b">
        <v>0</v>
      </c>
      <c r="F392" s="2" t="s">
        <v>1358</v>
      </c>
      <c r="G392" s="2" t="s">
        <v>3303</v>
      </c>
      <c r="H392" s="3">
        <f>LN(2)*((1/VLOOKUP(CONCATENATE(RIGHT(A392,LEN(A392)-14),"-Rna"),'Table S1c. Species'!A:N,13,FALSE)/60+1/'Table S1e. Parameters'!B2)*VLOOKUP(CONCATENATE(RIGHT(A392,LEN(A392)-14),"-Rna"),'Table S1c. Species'!A:L,11,FALSE)+IF(ISBLANK(VLOOKUP(CONCATENATE(RIGHT(A392,LEN(A392)-14),"-Rna"),'Table S1c. Species'!A:N,14,FALSE)),0,(1/VLOOKUP(CONCATENATE(RIGHT(A392,LEN(A392)-14),"-Rna"),'Table S1c. Species'!A:N,14,FALSE)/60+1/'Table S1e. Parameters'!B2)*VLOOKUP(CONCATENATE(RIGHT(A392,LEN(A392)-14),"-Rna"),'Table S1c. Species'!A:L,12,FALSE)))/'Table S1c. Species'!J$290*POWER(2,4)</f>
        <v>2.4998718698159936E-2</v>
      </c>
      <c r="I392" s="34" t="s">
        <v>82</v>
      </c>
      <c r="J392" s="35">
        <f>VLOOKUP(I392,'Table S1c. Species'!A:O,15,FALSE)</f>
        <v>1E-3</v>
      </c>
      <c r="K392" s="59"/>
      <c r="M392" s="54" t="s">
        <v>1393</v>
      </c>
      <c r="N392" s="37" t="s">
        <v>1704</v>
      </c>
      <c r="O392" s="2" t="s">
        <v>1705</v>
      </c>
    </row>
    <row r="393" spans="1:15" ht="14" customHeight="1" x14ac:dyDescent="0.2">
      <c r="A393" s="2" t="s">
        <v>1829</v>
      </c>
      <c r="B393" s="2" t="s">
        <v>1830</v>
      </c>
      <c r="C393" s="2" t="s">
        <v>7</v>
      </c>
      <c r="D393" s="2" t="s">
        <v>1831</v>
      </c>
      <c r="E393" s="2" t="b">
        <v>0</v>
      </c>
      <c r="F393" s="2" t="s">
        <v>1358</v>
      </c>
      <c r="G393" s="2" t="s">
        <v>3303</v>
      </c>
      <c r="H393" s="3">
        <f>LN(2)*((1/VLOOKUP(CONCATENATE(RIGHT(A393,LEN(A393)-14),"-Rna"),'Table S1c. Species'!A:N,13,FALSE)/60+1/'Table S1e. Parameters'!B2)*VLOOKUP(CONCATENATE(RIGHT(A393,LEN(A393)-14),"-Rna"),'Table S1c. Species'!A:L,11,FALSE)+IF(ISBLANK(VLOOKUP(CONCATENATE(RIGHT(A393,LEN(A393)-14),"-Rna"),'Table S1c. Species'!A:N,14,FALSE)),0,(1/VLOOKUP(CONCATENATE(RIGHT(A393,LEN(A393)-14),"-Rna"),'Table S1c. Species'!A:N,14,FALSE)/60+1/'Table S1e. Parameters'!B2)*VLOOKUP(CONCATENATE(RIGHT(A393,LEN(A393)-14),"-Rna"),'Table S1c. Species'!A:L,12,FALSE)))/'Table S1c. Species'!J$290*POWER(2,4)</f>
        <v>1.1983945022179518E-2</v>
      </c>
      <c r="I393" s="34" t="s">
        <v>82</v>
      </c>
      <c r="J393" s="35">
        <f>VLOOKUP(I393,'Table S1c. Species'!A:O,15,FALSE)</f>
        <v>1E-3</v>
      </c>
      <c r="K393" s="59"/>
      <c r="M393" s="54" t="s">
        <v>1393</v>
      </c>
      <c r="N393" s="37" t="s">
        <v>1704</v>
      </c>
      <c r="O393" s="2" t="s">
        <v>1705</v>
      </c>
    </row>
    <row r="394" spans="1:15" ht="14" customHeight="1" x14ac:dyDescent="0.2">
      <c r="A394" s="2" t="s">
        <v>1832</v>
      </c>
      <c r="B394" s="2" t="s">
        <v>1833</v>
      </c>
      <c r="C394" s="2" t="s">
        <v>7</v>
      </c>
      <c r="D394" s="2" t="s">
        <v>1834</v>
      </c>
      <c r="E394" s="2" t="b">
        <v>0</v>
      </c>
      <c r="F394" s="2" t="s">
        <v>1358</v>
      </c>
      <c r="G394" s="2" t="s">
        <v>3303</v>
      </c>
      <c r="H394" s="3">
        <f>LN(2)*((1/VLOOKUP(CONCATENATE(RIGHT(A394,LEN(A394)-14),"-Rna"),'Table S1c. Species'!A:N,13,FALSE)/60+1/'Table S1e. Parameters'!B2)*VLOOKUP(CONCATENATE(RIGHT(A394,LEN(A394)-14),"-Rna"),'Table S1c. Species'!A:L,11,FALSE)+IF(ISBLANK(VLOOKUP(CONCATENATE(RIGHT(A394,LEN(A394)-14),"-Rna"),'Table S1c. Species'!A:N,14,FALSE)),0,(1/VLOOKUP(CONCATENATE(RIGHT(A394,LEN(A394)-14),"-Rna"),'Table S1c. Species'!A:N,14,FALSE)/60+1/'Table S1e. Parameters'!B2)*VLOOKUP(CONCATENATE(RIGHT(A394,LEN(A394)-14),"-Rna"),'Table S1c. Species'!A:L,12,FALSE)))/'Table S1c. Species'!J$290*POWER(2,4)</f>
        <v>1.013288895940088E-2</v>
      </c>
      <c r="I394" s="34" t="s">
        <v>82</v>
      </c>
      <c r="J394" s="35">
        <f>VLOOKUP(I394,'Table S1c. Species'!A:O,15,FALSE)</f>
        <v>1E-3</v>
      </c>
      <c r="K394" s="59"/>
      <c r="M394" s="54" t="s">
        <v>1393</v>
      </c>
      <c r="N394" s="37" t="s">
        <v>1704</v>
      </c>
      <c r="O394" s="2" t="s">
        <v>1705</v>
      </c>
    </row>
    <row r="395" spans="1:15" ht="14" customHeight="1" x14ac:dyDescent="0.2">
      <c r="A395" s="2" t="s">
        <v>1835</v>
      </c>
      <c r="B395" s="2" t="s">
        <v>1836</v>
      </c>
      <c r="C395" s="2" t="s">
        <v>7</v>
      </c>
      <c r="D395" s="2" t="s">
        <v>1837</v>
      </c>
      <c r="E395" s="2" t="b">
        <v>0</v>
      </c>
      <c r="F395" s="2" t="s">
        <v>1358</v>
      </c>
      <c r="G395" s="2" t="s">
        <v>3303</v>
      </c>
      <c r="H395" s="3">
        <f>LN(2)*((1/VLOOKUP(CONCATENATE(RIGHT(A395,LEN(A395)-14),"-Rna"),'Table S1c. Species'!A:N,13,FALSE)/60+1/'Table S1e. Parameters'!B2)*VLOOKUP(CONCATENATE(RIGHT(A395,LEN(A395)-14),"-Rna"),'Table S1c. Species'!A:L,11,FALSE)+IF(ISBLANK(VLOOKUP(CONCATENATE(RIGHT(A395,LEN(A395)-14),"-Rna"),'Table S1c. Species'!A:N,14,FALSE)),0,(1/VLOOKUP(CONCATENATE(RIGHT(A395,LEN(A395)-14),"-Rna"),'Table S1c. Species'!A:N,14,FALSE)/60+1/'Table S1e. Parameters'!B2)*VLOOKUP(CONCATENATE(RIGHT(A395,LEN(A395)-14),"-Rna"),'Table S1c. Species'!A:L,12,FALSE)))/'Table S1c. Species'!J$290*POWER(2,4)</f>
        <v>4.6053958161689182E-2</v>
      </c>
      <c r="I395" s="34" t="s">
        <v>82</v>
      </c>
      <c r="J395" s="35">
        <f>VLOOKUP(I395,'Table S1c. Species'!A:O,15,FALSE)</f>
        <v>1E-3</v>
      </c>
      <c r="K395" s="59"/>
      <c r="M395" s="54" t="s">
        <v>1393</v>
      </c>
      <c r="N395" s="37" t="s">
        <v>1704</v>
      </c>
      <c r="O395" s="2" t="s">
        <v>1705</v>
      </c>
    </row>
    <row r="396" spans="1:15" ht="14" customHeight="1" x14ac:dyDescent="0.2">
      <c r="A396" s="2" t="s">
        <v>1838</v>
      </c>
      <c r="B396" s="2" t="s">
        <v>1839</v>
      </c>
      <c r="C396" s="2" t="s">
        <v>7</v>
      </c>
      <c r="D396" s="2" t="s">
        <v>1840</v>
      </c>
      <c r="E396" s="2" t="b">
        <v>0</v>
      </c>
      <c r="F396" s="2" t="s">
        <v>1358</v>
      </c>
      <c r="G396" s="2" t="s">
        <v>3303</v>
      </c>
      <c r="H396" s="3">
        <f>LN(2)*((1/VLOOKUP(CONCATENATE(RIGHT(A396,LEN(A396)-14),"-Rna"),'Table S1c. Species'!A:N,13,FALSE)/60+1/'Table S1e. Parameters'!B2)*VLOOKUP(CONCATENATE(RIGHT(A396,LEN(A396)-14),"-Rna"),'Table S1c. Species'!A:L,11,FALSE)+IF(ISBLANK(VLOOKUP(CONCATENATE(RIGHT(A396,LEN(A396)-14),"-Rna"),'Table S1c. Species'!A:N,14,FALSE)),0,(1/VLOOKUP(CONCATENATE(RIGHT(A396,LEN(A396)-14),"-Rna"),'Table S1c. Species'!A:N,14,FALSE)/60+1/'Table S1e. Parameters'!B2)*VLOOKUP(CONCATENATE(RIGHT(A396,LEN(A396)-14),"-Rna"),'Table S1c. Species'!A:L,12,FALSE)))/'Table S1c. Species'!J$290*POWER(2,4)</f>
        <v>1.650685573806784E-2</v>
      </c>
      <c r="I396" s="34" t="s">
        <v>82</v>
      </c>
      <c r="J396" s="35">
        <f>VLOOKUP(I396,'Table S1c. Species'!A:O,15,FALSE)</f>
        <v>1E-3</v>
      </c>
      <c r="K396" s="59"/>
      <c r="M396" s="54" t="s">
        <v>1393</v>
      </c>
      <c r="N396" s="37" t="s">
        <v>1704</v>
      </c>
      <c r="O396" s="2" t="s">
        <v>1705</v>
      </c>
    </row>
    <row r="397" spans="1:15" ht="14" customHeight="1" x14ac:dyDescent="0.2">
      <c r="A397" s="2" t="s">
        <v>1841</v>
      </c>
      <c r="B397" s="2" t="s">
        <v>1842</v>
      </c>
      <c r="C397" s="2" t="s">
        <v>7</v>
      </c>
      <c r="D397" s="2" t="s">
        <v>1843</v>
      </c>
      <c r="E397" s="2" t="b">
        <v>0</v>
      </c>
      <c r="F397" s="2" t="s">
        <v>1358</v>
      </c>
      <c r="G397" s="2" t="s">
        <v>3303</v>
      </c>
      <c r="H397" s="3">
        <f>LN(2)*((1/VLOOKUP(CONCATENATE(RIGHT(A397,LEN(A397)-14),"-Rna"),'Table S1c. Species'!A:N,13,FALSE)/60+1/'Table S1e. Parameters'!B2)*VLOOKUP(CONCATENATE(RIGHT(A397,LEN(A397)-14),"-Rna"),'Table S1c. Species'!A:L,11,FALSE)+IF(ISBLANK(VLOOKUP(CONCATENATE(RIGHT(A397,LEN(A397)-14),"-Rna"),'Table S1c. Species'!A:N,14,FALSE)),0,(1/VLOOKUP(CONCATENATE(RIGHT(A397,LEN(A397)-14),"-Rna"),'Table S1c. Species'!A:N,14,FALSE)/60+1/'Table S1e. Parameters'!B2)*VLOOKUP(CONCATENATE(RIGHT(A397,LEN(A397)-14),"-Rna"),'Table S1c. Species'!A:L,12,FALSE)))/'Table S1c. Species'!J$290*POWER(2,4)</f>
        <v>1.013288895940088E-2</v>
      </c>
      <c r="I397" s="34" t="s">
        <v>82</v>
      </c>
      <c r="J397" s="35">
        <f>VLOOKUP(I397,'Table S1c. Species'!A:O,15,FALSE)</f>
        <v>1E-3</v>
      </c>
      <c r="K397" s="59"/>
      <c r="M397" s="54" t="s">
        <v>1393</v>
      </c>
      <c r="N397" s="37" t="s">
        <v>1704</v>
      </c>
      <c r="O397" s="2" t="s">
        <v>1705</v>
      </c>
    </row>
    <row r="398" spans="1:15" ht="14" customHeight="1" x14ac:dyDescent="0.2">
      <c r="A398" s="2" t="s">
        <v>1844</v>
      </c>
      <c r="B398" s="2" t="s">
        <v>1845</v>
      </c>
      <c r="C398" s="2" t="s">
        <v>7</v>
      </c>
      <c r="D398" s="2" t="s">
        <v>1846</v>
      </c>
      <c r="E398" s="2" t="b">
        <v>0</v>
      </c>
      <c r="F398" s="2" t="s">
        <v>1358</v>
      </c>
      <c r="G398" s="2" t="s">
        <v>3303</v>
      </c>
      <c r="H398" s="3">
        <f>LN(2)*((1/VLOOKUP(CONCATENATE(RIGHT(A398,LEN(A398)-14),"-Rna"),'Table S1c. Species'!A:N,13,FALSE)/60+1/'Table S1e. Parameters'!B2)*VLOOKUP(CONCATENATE(RIGHT(A398,LEN(A398)-14),"-Rna"),'Table S1c. Species'!A:L,11,FALSE)+IF(ISBLANK(VLOOKUP(CONCATENATE(RIGHT(A398,LEN(A398)-14),"-Rna"),'Table S1c. Species'!A:N,14,FALSE)),0,(1/VLOOKUP(CONCATENATE(RIGHT(A398,LEN(A398)-14),"-Rna"),'Table S1c. Species'!A:N,14,FALSE)/60+1/'Table S1e. Parameters'!B2)*VLOOKUP(CONCATENATE(RIGHT(A398,LEN(A398)-14),"-Rna"),'Table S1c. Species'!A:L,12,FALSE)))/'Table S1c. Species'!J$290*POWER(2,4)</f>
        <v>1.8454558115424607E-2</v>
      </c>
      <c r="I398" s="34" t="s">
        <v>82</v>
      </c>
      <c r="J398" s="35">
        <f>VLOOKUP(I398,'Table S1c. Species'!A:O,15,FALSE)</f>
        <v>1E-3</v>
      </c>
      <c r="K398" s="59"/>
      <c r="M398" s="54" t="s">
        <v>1393</v>
      </c>
      <c r="N398" s="37" t="s">
        <v>1704</v>
      </c>
      <c r="O398" s="2" t="s">
        <v>1705</v>
      </c>
    </row>
    <row r="399" spans="1:15" ht="14" customHeight="1" x14ac:dyDescent="0.2">
      <c r="A399" s="2" t="s">
        <v>1847</v>
      </c>
      <c r="B399" s="2" t="s">
        <v>1848</v>
      </c>
      <c r="C399" s="2" t="s">
        <v>7</v>
      </c>
      <c r="D399" s="2" t="s">
        <v>1849</v>
      </c>
      <c r="E399" s="2" t="b">
        <v>0</v>
      </c>
      <c r="F399" s="2" t="s">
        <v>1358</v>
      </c>
      <c r="G399" s="2" t="s">
        <v>3303</v>
      </c>
      <c r="H399" s="3">
        <f>LN(2)*((1/VLOOKUP(CONCATENATE(RIGHT(A399,LEN(A399)-14),"-Rna"),'Table S1c. Species'!A:N,13,FALSE)/60+1/'Table S1e. Parameters'!B2)*VLOOKUP(CONCATENATE(RIGHT(A399,LEN(A399)-14),"-Rna"),'Table S1c. Species'!A:L,11,FALSE)+IF(ISBLANK(VLOOKUP(CONCATENATE(RIGHT(A399,LEN(A399)-14),"-Rna"),'Table S1c. Species'!A:N,14,FALSE)),0,(1/VLOOKUP(CONCATENATE(RIGHT(A399,LEN(A399)-14),"-Rna"),'Table S1c. Species'!A:N,14,FALSE)/60+1/'Table S1e. Parameters'!B2)*VLOOKUP(CONCATENATE(RIGHT(A399,LEN(A399)-14),"-Rna"),'Table S1c. Species'!A:L,12,FALSE)))/'Table S1c. Species'!J$290*POWER(2,4)</f>
        <v>1.013288895940088E-2</v>
      </c>
      <c r="I399" s="34" t="s">
        <v>82</v>
      </c>
      <c r="J399" s="35">
        <f>VLOOKUP(I399,'Table S1c. Species'!A:O,15,FALSE)</f>
        <v>1E-3</v>
      </c>
      <c r="K399" s="59"/>
      <c r="M399" s="54" t="s">
        <v>1393</v>
      </c>
      <c r="N399" s="37" t="s">
        <v>1704</v>
      </c>
      <c r="O399" s="2" t="s">
        <v>1705</v>
      </c>
    </row>
    <row r="400" spans="1:15" ht="14" customHeight="1" x14ac:dyDescent="0.2">
      <c r="A400" s="2" t="s">
        <v>1796</v>
      </c>
      <c r="B400" s="2" t="s">
        <v>1797</v>
      </c>
      <c r="C400" s="2" t="s">
        <v>7</v>
      </c>
      <c r="D400" s="2" t="s">
        <v>1798</v>
      </c>
      <c r="E400" s="2" t="b">
        <v>0</v>
      </c>
      <c r="F400" s="2" t="s">
        <v>1358</v>
      </c>
      <c r="G400" s="2" t="s">
        <v>3303</v>
      </c>
      <c r="H400" s="3">
        <f>LN(2)*((1/VLOOKUP(CONCATENATE(RIGHT(A400,LEN(A400)-14),"-Rna"),'Table S1c. Species'!A:N,13,FALSE)/60+1/'Table S1e. Parameters'!B2)*VLOOKUP(CONCATENATE(RIGHT(A400,LEN(A400)-14),"-Rna"),'Table S1c. Species'!A:L,11,FALSE)+IF(ISBLANK(VLOOKUP(CONCATENATE(RIGHT(A400,LEN(A400)-14),"-Rna"),'Table S1c. Species'!A:N,14,FALSE)),0,(1/VLOOKUP(CONCATENATE(RIGHT(A400,LEN(A400)-14),"-Rna"),'Table S1c. Species'!A:N,14,FALSE)/60+1/'Table S1e. Parameters'!B2)*VLOOKUP(CONCATENATE(RIGHT(A400,LEN(A400)-14),"-Rna"),'Table S1c. Species'!A:L,12,FALSE)))/'Table S1c. Species'!J$290*POWER(2,4)</f>
        <v>2.6380789892976292E-2</v>
      </c>
      <c r="I400" s="34" t="s">
        <v>82</v>
      </c>
      <c r="J400" s="35">
        <f>VLOOKUP(I400,'Table S1c. Species'!A:O,15,FALSE)</f>
        <v>1E-3</v>
      </c>
      <c r="K400" s="59"/>
      <c r="M400" s="54" t="s">
        <v>1393</v>
      </c>
      <c r="N400" s="37" t="s">
        <v>1704</v>
      </c>
      <c r="O400" s="2" t="s">
        <v>1705</v>
      </c>
    </row>
    <row r="401" spans="1:15" ht="14" customHeight="1" x14ac:dyDescent="0.2">
      <c r="A401" s="2" t="s">
        <v>1850</v>
      </c>
      <c r="B401" s="2" t="s">
        <v>1851</v>
      </c>
      <c r="C401" s="2" t="s">
        <v>7</v>
      </c>
      <c r="D401" s="2" t="s">
        <v>1852</v>
      </c>
      <c r="E401" s="2" t="b">
        <v>0</v>
      </c>
      <c r="F401" s="2" t="s">
        <v>1358</v>
      </c>
      <c r="G401" s="2" t="s">
        <v>3303</v>
      </c>
      <c r="H401" s="3">
        <f>LN(2)*((1/VLOOKUP(CONCATENATE(RIGHT(A401,LEN(A401)-14),"-Rna"),'Table S1c. Species'!A:N,13,FALSE)/60+1/'Table S1e. Parameters'!B2)*VLOOKUP(CONCATENATE(RIGHT(A401,LEN(A401)-14),"-Rna"),'Table S1c. Species'!A:L,11,FALSE)+IF(ISBLANK(VLOOKUP(CONCATENATE(RIGHT(A401,LEN(A401)-14),"-Rna"),'Table S1c. Species'!A:N,14,FALSE)),0,(1/VLOOKUP(CONCATENATE(RIGHT(A401,LEN(A401)-14),"-Rna"),'Table S1c. Species'!A:N,14,FALSE)/60+1/'Table S1e. Parameters'!B2)*VLOOKUP(CONCATENATE(RIGHT(A401,LEN(A401)-14),"-Rna"),'Table S1c. Species'!A:L,12,FALSE)))/'Table S1c. Species'!J$290*POWER(2,4)</f>
        <v>1.9239072303275307E-2</v>
      </c>
      <c r="I401" s="34" t="s">
        <v>82</v>
      </c>
      <c r="J401" s="35">
        <f>VLOOKUP(I401,'Table S1c. Species'!A:O,15,FALSE)</f>
        <v>1E-3</v>
      </c>
      <c r="K401" s="59"/>
      <c r="M401" s="54" t="s">
        <v>1393</v>
      </c>
      <c r="N401" s="37" t="s">
        <v>1704</v>
      </c>
      <c r="O401" s="2" t="s">
        <v>1705</v>
      </c>
    </row>
    <row r="402" spans="1:15" ht="14" customHeight="1" x14ac:dyDescent="0.2">
      <c r="A402" s="2" t="s">
        <v>1853</v>
      </c>
      <c r="B402" s="2" t="s">
        <v>1854</v>
      </c>
      <c r="C402" s="2" t="s">
        <v>7</v>
      </c>
      <c r="D402" s="2" t="s">
        <v>1855</v>
      </c>
      <c r="E402" s="2" t="b">
        <v>0</v>
      </c>
      <c r="F402" s="2" t="s">
        <v>1358</v>
      </c>
      <c r="G402" s="2" t="s">
        <v>3303</v>
      </c>
      <c r="H402" s="3">
        <f>LN(2)*((1/VLOOKUP(CONCATENATE(RIGHT(A402,LEN(A402)-14),"-Rna"),'Table S1c. Species'!A:N,13,FALSE)/60+1/'Table S1e. Parameters'!B2)*VLOOKUP(CONCATENATE(RIGHT(A402,LEN(A402)-14),"-Rna"),'Table S1c. Species'!A:L,11,FALSE)+IF(ISBLANK(VLOOKUP(CONCATENATE(RIGHT(A402,LEN(A402)-14),"-Rna"),'Table S1c. Species'!A:N,14,FALSE)),0,(1/VLOOKUP(CONCATENATE(RIGHT(A402,LEN(A402)-14),"-Rna"),'Table S1c. Species'!A:N,14,FALSE)/60+1/'Table S1e. Parameters'!B2)*VLOOKUP(CONCATENATE(RIGHT(A402,LEN(A402)-14),"-Rna"),'Table S1c. Species'!A:L,12,FALSE)))/'Table S1c. Species'!J$290*POWER(2,4)</f>
        <v>2.2476036956008711E-2</v>
      </c>
      <c r="I402" s="34" t="s">
        <v>82</v>
      </c>
      <c r="J402" s="35">
        <f>VLOOKUP(I402,'Table S1c. Species'!A:O,15,FALSE)</f>
        <v>1E-3</v>
      </c>
      <c r="K402" s="59"/>
      <c r="M402" s="54" t="s">
        <v>1393</v>
      </c>
      <c r="N402" s="37" t="s">
        <v>1704</v>
      </c>
      <c r="O402" s="2" t="s">
        <v>1705</v>
      </c>
    </row>
    <row r="403" spans="1:15" ht="14" customHeight="1" x14ac:dyDescent="0.2">
      <c r="A403" s="2" t="s">
        <v>1799</v>
      </c>
      <c r="B403" s="2" t="s">
        <v>1800</v>
      </c>
      <c r="C403" s="2" t="s">
        <v>7</v>
      </c>
      <c r="D403" s="2" t="s">
        <v>1801</v>
      </c>
      <c r="E403" s="2" t="b">
        <v>0</v>
      </c>
      <c r="F403" s="2" t="s">
        <v>1358</v>
      </c>
      <c r="G403" s="2" t="s">
        <v>3303</v>
      </c>
      <c r="H403" s="3">
        <f>LN(2)*((1/VLOOKUP(CONCATENATE(RIGHT(A403,LEN(A403)-14),"-Rna"),'Table S1c. Species'!A:N,13,FALSE)/60+1/'Table S1e. Parameters'!B2)*VLOOKUP(CONCATENATE(RIGHT(A403,LEN(A403)-14),"-Rna"),'Table S1c. Species'!A:L,11,FALSE)+IF(ISBLANK(VLOOKUP(CONCATENATE(RIGHT(A403,LEN(A403)-14),"-Rna"),'Table S1c. Species'!A:N,14,FALSE)),0,(1/VLOOKUP(CONCATENATE(RIGHT(A403,LEN(A403)-14),"-Rna"),'Table S1c. Species'!A:N,14,FALSE)/60+1/'Table S1e. Parameters'!B2)*VLOOKUP(CONCATENATE(RIGHT(A403,LEN(A403)-14),"-Rna"),'Table S1c. Species'!A:L,12,FALSE)))/'Table S1c. Species'!J$290*POWER(2,4)</f>
        <v>1.013288895940088E-2</v>
      </c>
      <c r="I403" s="34" t="s">
        <v>82</v>
      </c>
      <c r="J403" s="35">
        <f>VLOOKUP(I403,'Table S1c. Species'!A:O,15,FALSE)</f>
        <v>1E-3</v>
      </c>
      <c r="K403" s="59"/>
      <c r="M403" s="54" t="s">
        <v>1393</v>
      </c>
      <c r="N403" s="37" t="s">
        <v>1704</v>
      </c>
      <c r="O403" s="2" t="s">
        <v>1705</v>
      </c>
    </row>
    <row r="404" spans="1:15" ht="14" customHeight="1" x14ac:dyDescent="0.2">
      <c r="A404" s="2" t="s">
        <v>1802</v>
      </c>
      <c r="B404" s="2" t="s">
        <v>1803</v>
      </c>
      <c r="C404" s="2" t="s">
        <v>7</v>
      </c>
      <c r="D404" s="2" t="s">
        <v>1804</v>
      </c>
      <c r="E404" s="2" t="b">
        <v>0</v>
      </c>
      <c r="F404" s="2" t="s">
        <v>1358</v>
      </c>
      <c r="G404" s="2" t="s">
        <v>3303</v>
      </c>
      <c r="H404" s="3">
        <f>LN(2)*((1/VLOOKUP(CONCATENATE(RIGHT(A404,LEN(A404)-14),"-Rna"),'Table S1c. Species'!A:N,13,FALSE)/60+1/'Table S1e. Parameters'!B2)*VLOOKUP(CONCATENATE(RIGHT(A404,LEN(A404)-14),"-Rna"),'Table S1c. Species'!A:L,11,FALSE)+IF(ISBLANK(VLOOKUP(CONCATENATE(RIGHT(A404,LEN(A404)-14),"-Rna"),'Table S1c. Species'!A:N,14,FALSE)),0,(1/VLOOKUP(CONCATENATE(RIGHT(A404,LEN(A404)-14),"-Rna"),'Table S1c. Species'!A:N,14,FALSE)/60+1/'Table S1e. Parameters'!B2)*VLOOKUP(CONCATENATE(RIGHT(A404,LEN(A404)-14),"-Rna"),'Table S1c. Species'!A:L,12,FALSE)))/'Table S1c. Species'!J$290*POWER(2,4)</f>
        <v>2.3104726391268277E-2</v>
      </c>
      <c r="I404" s="34" t="s">
        <v>82</v>
      </c>
      <c r="J404" s="35">
        <f>VLOOKUP(I404,'Table S1c. Species'!A:O,15,FALSE)</f>
        <v>1E-3</v>
      </c>
      <c r="K404" s="59"/>
      <c r="M404" s="54" t="s">
        <v>1393</v>
      </c>
      <c r="N404" s="37" t="s">
        <v>1704</v>
      </c>
      <c r="O404" s="2" t="s">
        <v>1705</v>
      </c>
    </row>
    <row r="405" spans="1:15" ht="14" customHeight="1" x14ac:dyDescent="0.2">
      <c r="A405" s="2" t="s">
        <v>1805</v>
      </c>
      <c r="B405" s="2" t="s">
        <v>1806</v>
      </c>
      <c r="C405" s="2" t="s">
        <v>7</v>
      </c>
      <c r="D405" s="2" t="s">
        <v>1807</v>
      </c>
      <c r="E405" s="2" t="b">
        <v>0</v>
      </c>
      <c r="F405" s="2" t="s">
        <v>1358</v>
      </c>
      <c r="G405" s="2" t="s">
        <v>3303</v>
      </c>
      <c r="H405" s="3">
        <f>LN(2)*((1/VLOOKUP(CONCATENATE(RIGHT(A405,LEN(A405)-14),"-Rna"),'Table S1c. Species'!A:N,13,FALSE)/60+1/'Table S1e. Parameters'!B2)*VLOOKUP(CONCATENATE(RIGHT(A405,LEN(A405)-14),"-Rna"),'Table S1c. Species'!A:L,11,FALSE)+IF(ISBLANK(VLOOKUP(CONCATENATE(RIGHT(A405,LEN(A405)-14),"-Rna"),'Table S1c. Species'!A:N,14,FALSE)),0,(1/VLOOKUP(CONCATENATE(RIGHT(A405,LEN(A405)-14),"-Rna"),'Table S1c. Species'!A:N,14,FALSE)/60+1/'Table S1e. Parameters'!B2)*VLOOKUP(CONCATENATE(RIGHT(A405,LEN(A405)-14),"-Rna"),'Table S1c. Species'!A:L,12,FALSE)))/'Table S1c. Species'!J$290*POWER(2,4)</f>
        <v>1.0777513116285484E-2</v>
      </c>
      <c r="I405" s="34" t="s">
        <v>82</v>
      </c>
      <c r="J405" s="35">
        <f>VLOOKUP(I405,'Table S1c. Species'!A:O,15,FALSE)</f>
        <v>1E-3</v>
      </c>
      <c r="K405" s="59"/>
      <c r="M405" s="54" t="s">
        <v>1393</v>
      </c>
      <c r="N405" s="37" t="s">
        <v>1704</v>
      </c>
      <c r="O405" s="2" t="s">
        <v>1705</v>
      </c>
    </row>
    <row r="406" spans="1:15" ht="14" customHeight="1" x14ac:dyDescent="0.2">
      <c r="A406" s="2" t="s">
        <v>1808</v>
      </c>
      <c r="B406" s="2" t="s">
        <v>1809</v>
      </c>
      <c r="C406" s="2" t="s">
        <v>7</v>
      </c>
      <c r="D406" s="2" t="s">
        <v>1810</v>
      </c>
      <c r="E406" s="2" t="b">
        <v>0</v>
      </c>
      <c r="F406" s="2" t="s">
        <v>1358</v>
      </c>
      <c r="G406" s="2" t="s">
        <v>3303</v>
      </c>
      <c r="H406" s="3">
        <f>LN(2)*((1/VLOOKUP(CONCATENATE(RIGHT(A406,LEN(A406)-14),"-Rna"),'Table S1c. Species'!A:N,13,FALSE)/60+1/'Table S1e. Parameters'!B2)*VLOOKUP(CONCATENATE(RIGHT(A406,LEN(A406)-14),"-Rna"),'Table S1c. Species'!A:L,11,FALSE)+IF(ISBLANK(VLOOKUP(CONCATENATE(RIGHT(A406,LEN(A406)-14),"-Rna"),'Table S1c. Species'!A:N,14,FALSE)),0,(1/VLOOKUP(CONCATENATE(RIGHT(A406,LEN(A406)-14),"-Rna"),'Table S1c. Species'!A:N,14,FALSE)/60+1/'Table S1e. Parameters'!B2)*VLOOKUP(CONCATENATE(RIGHT(A406,LEN(A406)-14),"-Rna"),'Table S1c. Species'!A:L,12,FALSE)))/'Table S1c. Species'!J$290*POWER(2,4)</f>
        <v>2.3577014639311476E-2</v>
      </c>
      <c r="I406" s="34" t="s">
        <v>82</v>
      </c>
      <c r="J406" s="35">
        <f>VLOOKUP(I406,'Table S1c. Species'!A:O,15,FALSE)</f>
        <v>1E-3</v>
      </c>
      <c r="K406" s="59"/>
      <c r="M406" s="54" t="s">
        <v>1393</v>
      </c>
      <c r="N406" s="37" t="s">
        <v>1704</v>
      </c>
      <c r="O406" s="2" t="s">
        <v>1705</v>
      </c>
    </row>
    <row r="407" spans="1:15" ht="14" customHeight="1" x14ac:dyDescent="0.2">
      <c r="A407" s="2" t="s">
        <v>1811</v>
      </c>
      <c r="B407" s="2" t="s">
        <v>1812</v>
      </c>
      <c r="C407" s="2" t="s">
        <v>7</v>
      </c>
      <c r="D407" s="2" t="s">
        <v>1813</v>
      </c>
      <c r="E407" s="2" t="b">
        <v>0</v>
      </c>
      <c r="F407" s="2" t="s">
        <v>1358</v>
      </c>
      <c r="G407" s="2" t="s">
        <v>3303</v>
      </c>
      <c r="H407" s="3">
        <f>LN(2)*((1/VLOOKUP(CONCATENATE(RIGHT(A407,LEN(A407)-14),"-Rna"),'Table S1c. Species'!A:N,13,FALSE)/60+1/'Table S1e. Parameters'!B2)*VLOOKUP(CONCATENATE(RIGHT(A407,LEN(A407)-14),"-Rna"),'Table S1c. Species'!A:L,11,FALSE)+IF(ISBLANK(VLOOKUP(CONCATENATE(RIGHT(A407,LEN(A407)-14),"-Rna"),'Table S1c. Species'!A:N,14,FALSE)),0,(1/VLOOKUP(CONCATENATE(RIGHT(A407,LEN(A407)-14),"-Rna"),'Table S1c. Species'!A:N,14,FALSE)/60+1/'Table S1e. Parameters'!B2)*VLOOKUP(CONCATENATE(RIGHT(A407,LEN(A407)-14),"-Rna"),'Table S1c. Species'!A:L,12,FALSE)))/'Table S1c. Species'!J$290*POWER(2,4)</f>
        <v>2.4998718698159936E-2</v>
      </c>
      <c r="I407" s="34" t="s">
        <v>82</v>
      </c>
      <c r="J407" s="35">
        <f>VLOOKUP(I407,'Table S1c. Species'!A:O,15,FALSE)</f>
        <v>1E-3</v>
      </c>
      <c r="K407" s="59"/>
      <c r="M407" s="54" t="s">
        <v>1393</v>
      </c>
      <c r="N407" s="37" t="s">
        <v>1704</v>
      </c>
      <c r="O407" s="2" t="s">
        <v>1705</v>
      </c>
    </row>
    <row r="408" spans="1:15" ht="14" customHeight="1" x14ac:dyDescent="0.2">
      <c r="A408" s="2" t="s">
        <v>1814</v>
      </c>
      <c r="B408" s="2" t="s">
        <v>1815</v>
      </c>
      <c r="C408" s="2" t="s">
        <v>7</v>
      </c>
      <c r="D408" s="2" t="s">
        <v>1816</v>
      </c>
      <c r="E408" s="2" t="b">
        <v>0</v>
      </c>
      <c r="F408" s="2" t="s">
        <v>1358</v>
      </c>
      <c r="G408" s="2" t="s">
        <v>3303</v>
      </c>
      <c r="H408" s="3">
        <f>LN(2)*((1/VLOOKUP(CONCATENATE(RIGHT(A408,LEN(A408)-14),"-Rna"),'Table S1c. Species'!A:N,13,FALSE)/60+1/'Table S1e. Parameters'!B2)*VLOOKUP(CONCATENATE(RIGHT(A408,LEN(A408)-14),"-Rna"),'Table S1c. Species'!A:L,11,FALSE)+IF(ISBLANK(VLOOKUP(CONCATENATE(RIGHT(A408,LEN(A408)-14),"-Rna"),'Table S1c. Species'!A:N,14,FALSE)),0,(1/VLOOKUP(CONCATENATE(RIGHT(A408,LEN(A408)-14),"-Rna"),'Table S1c. Species'!A:N,14,FALSE)/60+1/'Table S1e. Parameters'!B2)*VLOOKUP(CONCATENATE(RIGHT(A408,LEN(A408)-14),"-Rna"),'Table S1c. Species'!A:L,12,FALSE)))/'Table S1c. Species'!J$290*POWER(2,4)</f>
        <v>1.013288895940088E-2</v>
      </c>
      <c r="I408" s="34" t="s">
        <v>82</v>
      </c>
      <c r="J408" s="35">
        <f>VLOOKUP(I408,'Table S1c. Species'!A:O,15,FALSE)</f>
        <v>1E-3</v>
      </c>
      <c r="K408" s="59"/>
      <c r="M408" s="54" t="s">
        <v>1393</v>
      </c>
      <c r="N408" s="37" t="s">
        <v>1704</v>
      </c>
      <c r="O408" s="2" t="s">
        <v>1705</v>
      </c>
    </row>
    <row r="409" spans="1:15" ht="14" customHeight="1" x14ac:dyDescent="0.2">
      <c r="A409" s="2" t="s">
        <v>1817</v>
      </c>
      <c r="B409" s="2" t="s">
        <v>1818</v>
      </c>
      <c r="C409" s="2" t="s">
        <v>7</v>
      </c>
      <c r="D409" s="2" t="s">
        <v>1819</v>
      </c>
      <c r="E409" s="2" t="b">
        <v>0</v>
      </c>
      <c r="F409" s="2" t="s">
        <v>1358</v>
      </c>
      <c r="G409" s="2" t="s">
        <v>3303</v>
      </c>
      <c r="H409" s="3">
        <f>LN(2)*((1/VLOOKUP(CONCATENATE(RIGHT(A409,LEN(A409)-14),"-Rna"),'Table S1c. Species'!A:N,13,FALSE)/60+1/'Table S1e. Parameters'!B2)*VLOOKUP(CONCATENATE(RIGHT(A409,LEN(A409)-14),"-Rna"),'Table S1c. Species'!A:L,11,FALSE)+IF(ISBLANK(VLOOKUP(CONCATENATE(RIGHT(A409,LEN(A409)-14),"-Rna"),'Table S1c. Species'!A:N,14,FALSE)),0,(1/VLOOKUP(CONCATENATE(RIGHT(A409,LEN(A409)-14),"-Rna"),'Table S1c. Species'!A:N,14,FALSE)/60+1/'Table S1e. Parameters'!B2)*VLOOKUP(CONCATENATE(RIGHT(A409,LEN(A409)-14),"-Rna"),'Table S1c. Species'!A:L,12,FALSE)))/'Table S1c. Species'!J$290*POWER(2,4)</f>
        <v>1.5264976930600187E-2</v>
      </c>
      <c r="I409" s="34" t="s">
        <v>82</v>
      </c>
      <c r="J409" s="35">
        <f>VLOOKUP(I409,'Table S1c. Species'!A:O,15,FALSE)</f>
        <v>1E-3</v>
      </c>
      <c r="K409" s="59"/>
      <c r="M409" s="54" t="s">
        <v>1393</v>
      </c>
      <c r="N409" s="37" t="s">
        <v>1704</v>
      </c>
      <c r="O409" s="2" t="s">
        <v>1705</v>
      </c>
    </row>
    <row r="410" spans="1:15" ht="14" customHeight="1" x14ac:dyDescent="0.2">
      <c r="A410" s="2" t="s">
        <v>1952</v>
      </c>
      <c r="B410" s="2" t="s">
        <v>1953</v>
      </c>
      <c r="C410" s="2" t="s">
        <v>7</v>
      </c>
      <c r="D410" s="2" t="s">
        <v>1954</v>
      </c>
      <c r="E410" s="2" t="b">
        <v>0</v>
      </c>
      <c r="F410" s="2" t="s">
        <v>1358</v>
      </c>
      <c r="G410" s="2" t="s">
        <v>3303</v>
      </c>
      <c r="H410" s="3">
        <f>LN(2)*((1/VLOOKUP(CONCATENATE(RIGHT(A410,LEN(A410)-14),"-Rna"),'Table S1c. Species'!A:N,13,FALSE)/60+1/'Table S1e. Parameters'!B2)*VLOOKUP(CONCATENATE(RIGHT(A410,LEN(A410)-14),"-Rna"),'Table S1c. Species'!A:L,11,FALSE)+IF(ISBLANK(VLOOKUP(CONCATENATE(RIGHT(A410,LEN(A410)-14),"-Rna"),'Table S1c. Species'!A:N,14,FALSE)),0,(1/VLOOKUP(CONCATENATE(RIGHT(A410,LEN(A410)-14),"-Rna"),'Table S1c. Species'!A:N,14,FALSE)/60+1/'Table S1e. Parameters'!B2)*VLOOKUP(CONCATENATE(RIGHT(A410,LEN(A410)-14),"-Rna"),'Table S1c. Species'!A:L,12,FALSE)))/'Table S1c. Species'!J$290*POWER(2,4)</f>
        <v>1.0370132094729416E-2</v>
      </c>
      <c r="I410" s="34" t="s">
        <v>82</v>
      </c>
      <c r="J410" s="35">
        <f>VLOOKUP(I410,'Table S1c. Species'!A:O,15,FALSE)</f>
        <v>1E-3</v>
      </c>
      <c r="K410" s="59"/>
      <c r="M410" s="54" t="s">
        <v>1393</v>
      </c>
      <c r="N410" s="37" t="s">
        <v>1704</v>
      </c>
      <c r="O410" s="2" t="s">
        <v>1705</v>
      </c>
    </row>
    <row r="411" spans="1:15" ht="14" customHeight="1" x14ac:dyDescent="0.2">
      <c r="A411" s="2" t="s">
        <v>1955</v>
      </c>
      <c r="B411" s="2" t="s">
        <v>1956</v>
      </c>
      <c r="C411" s="2" t="s">
        <v>7</v>
      </c>
      <c r="D411" s="2" t="s">
        <v>1957</v>
      </c>
      <c r="E411" s="2" t="b">
        <v>0</v>
      </c>
      <c r="F411" s="2" t="s">
        <v>1358</v>
      </c>
      <c r="G411" s="2" t="s">
        <v>3303</v>
      </c>
      <c r="H411" s="3">
        <f>LN(2)*((1/VLOOKUP(CONCATENATE(RIGHT(A411,LEN(A411)-14),"-Rna"),'Table S1c. Species'!A:N,13,FALSE)/60+1/'Table S1e. Parameters'!B2)*VLOOKUP(CONCATENATE(RIGHT(A411,LEN(A411)-14),"-Rna"),'Table S1c. Species'!A:L,11,FALSE)+IF(ISBLANK(VLOOKUP(CONCATENATE(RIGHT(A411,LEN(A411)-14),"-Rna"),'Table S1c. Species'!A:N,14,FALSE)),0,(1/VLOOKUP(CONCATENATE(RIGHT(A411,LEN(A411)-14),"-Rna"),'Table S1c. Species'!A:N,14,FALSE)/60+1/'Table S1e. Parameters'!B2)*VLOOKUP(CONCATENATE(RIGHT(A411,LEN(A411)-14),"-Rna"),'Table S1c. Species'!A:L,12,FALSE)))/'Table S1c. Species'!J$290*POWER(2,4)</f>
        <v>7.9516042229215919E-3</v>
      </c>
      <c r="I411" s="34" t="s">
        <v>82</v>
      </c>
      <c r="J411" s="35">
        <f>VLOOKUP(I411,'Table S1c. Species'!A:O,15,FALSE)</f>
        <v>1E-3</v>
      </c>
      <c r="K411" s="59"/>
      <c r="M411" s="54" t="s">
        <v>1393</v>
      </c>
      <c r="N411" s="37" t="s">
        <v>1704</v>
      </c>
      <c r="O411" s="2" t="s">
        <v>1705</v>
      </c>
    </row>
    <row r="412" spans="1:15" ht="14" customHeight="1" x14ac:dyDescent="0.2">
      <c r="A412" s="2" t="s">
        <v>1958</v>
      </c>
      <c r="B412" s="2" t="s">
        <v>1959</v>
      </c>
      <c r="C412" s="2" t="s">
        <v>7</v>
      </c>
      <c r="D412" s="2" t="s">
        <v>1960</v>
      </c>
      <c r="E412" s="2" t="b">
        <v>0</v>
      </c>
      <c r="F412" s="2" t="s">
        <v>1358</v>
      </c>
      <c r="G412" s="2" t="s">
        <v>3303</v>
      </c>
      <c r="H412" s="3">
        <f>LN(2)*((1/VLOOKUP(CONCATENATE(RIGHT(A412,LEN(A412)-14),"-Rna"),'Table S1c. Species'!A:N,13,FALSE)/60+1/'Table S1e. Parameters'!B2)*VLOOKUP(CONCATENATE(RIGHT(A412,LEN(A412)-14),"-Rna"),'Table S1c. Species'!A:L,11,FALSE)+IF(ISBLANK(VLOOKUP(CONCATENATE(RIGHT(A412,LEN(A412)-14),"-Rna"),'Table S1c. Species'!A:N,14,FALSE)),0,(1/VLOOKUP(CONCATENATE(RIGHT(A412,LEN(A412)-14),"-Rna"),'Table S1c. Species'!A:N,14,FALSE)/60+1/'Table S1e. Parameters'!B2)*VLOOKUP(CONCATENATE(RIGHT(A412,LEN(A412)-14),"-Rna"),'Table S1c. Species'!A:L,12,FALSE)))/'Table S1c. Species'!J$290*POWER(2,4)</f>
        <v>7.9516042229215919E-3</v>
      </c>
      <c r="I412" s="34" t="s">
        <v>82</v>
      </c>
      <c r="J412" s="35">
        <f>VLOOKUP(I412,'Table S1c. Species'!A:O,15,FALSE)</f>
        <v>1E-3</v>
      </c>
      <c r="K412" s="59"/>
      <c r="M412" s="54" t="s">
        <v>1393</v>
      </c>
      <c r="N412" s="37" t="s">
        <v>1704</v>
      </c>
      <c r="O412" s="2" t="s">
        <v>1705</v>
      </c>
    </row>
    <row r="413" spans="1:15" ht="14" customHeight="1" x14ac:dyDescent="0.2">
      <c r="A413" s="2" t="s">
        <v>1961</v>
      </c>
      <c r="B413" s="2" t="s">
        <v>1962</v>
      </c>
      <c r="C413" s="2" t="s">
        <v>7</v>
      </c>
      <c r="D413" s="2" t="s">
        <v>1963</v>
      </c>
      <c r="E413" s="2" t="b">
        <v>0</v>
      </c>
      <c r="F413" s="2" t="s">
        <v>1358</v>
      </c>
      <c r="G413" s="2" t="s">
        <v>3303</v>
      </c>
      <c r="H413" s="3">
        <f>LN(2)*((1/VLOOKUP(CONCATENATE(RIGHT(A413,LEN(A413)-14),"-Rna"),'Table S1c. Species'!A:N,13,FALSE)/60+1/'Table S1e. Parameters'!B2)*VLOOKUP(CONCATENATE(RIGHT(A413,LEN(A413)-14),"-Rna"),'Table S1c. Species'!A:L,11,FALSE)+IF(ISBLANK(VLOOKUP(CONCATENATE(RIGHT(A413,LEN(A413)-14),"-Rna"),'Table S1c. Species'!A:N,14,FALSE)),0,(1/VLOOKUP(CONCATENATE(RIGHT(A413,LEN(A413)-14),"-Rna"),'Table S1c. Species'!A:N,14,FALSE)/60+1/'Table S1e. Parameters'!B2)*VLOOKUP(CONCATENATE(RIGHT(A413,LEN(A413)-14),"-Rna"),'Table S1c. Species'!A:L,12,FALSE)))/'Table S1c. Species'!J$290*POWER(2,4)</f>
        <v>2.4287760810738315E-2</v>
      </c>
      <c r="I413" s="34" t="s">
        <v>82</v>
      </c>
      <c r="J413" s="35">
        <f>VLOOKUP(I413,'Table S1c. Species'!A:O,15,FALSE)</f>
        <v>1E-3</v>
      </c>
      <c r="K413" s="59"/>
      <c r="M413" s="54" t="s">
        <v>1393</v>
      </c>
      <c r="N413" s="37" t="s">
        <v>1704</v>
      </c>
      <c r="O413" s="2" t="s">
        <v>1705</v>
      </c>
    </row>
    <row r="414" spans="1:15" ht="14" customHeight="1" x14ac:dyDescent="0.2">
      <c r="A414" s="2" t="s">
        <v>1967</v>
      </c>
      <c r="B414" s="2" t="s">
        <v>1968</v>
      </c>
      <c r="C414" s="2" t="s">
        <v>7</v>
      </c>
      <c r="D414" s="2" t="s">
        <v>1969</v>
      </c>
      <c r="E414" s="2" t="b">
        <v>0</v>
      </c>
      <c r="F414" s="2" t="s">
        <v>1358</v>
      </c>
      <c r="G414" s="2" t="s">
        <v>3303</v>
      </c>
      <c r="H414" s="3">
        <f>LN(2)*((1/VLOOKUP(CONCATENATE(RIGHT(A414,LEN(A414)-14),"-Rna"),'Table S1c. Species'!A:N,13,FALSE)/60+1/'Table S1e. Parameters'!B2)*VLOOKUP(CONCATENATE(RIGHT(A414,LEN(A414)-14),"-Rna"),'Table S1c. Species'!A:L,11,FALSE)+IF(ISBLANK(VLOOKUP(CONCATENATE(RIGHT(A414,LEN(A414)-14),"-Rna"),'Table S1c. Species'!A:N,14,FALSE)),0,(1/VLOOKUP(CONCATENATE(RIGHT(A414,LEN(A414)-14),"-Rna"),'Table S1c. Species'!A:N,14,FALSE)/60+1/'Table S1e. Parameters'!B2)*VLOOKUP(CONCATENATE(RIGHT(A414,LEN(A414)-14),"-Rna"),'Table S1c. Species'!A:L,12,FALSE)))/'Table S1c. Species'!J$290*POWER(2,4)</f>
        <v>1.2620146261638621E-2</v>
      </c>
      <c r="I414" s="34" t="s">
        <v>82</v>
      </c>
      <c r="J414" s="35">
        <f>VLOOKUP(I414,'Table S1c. Species'!A:O,15,FALSE)</f>
        <v>1E-3</v>
      </c>
      <c r="K414" s="59"/>
      <c r="M414" s="54" t="s">
        <v>1393</v>
      </c>
      <c r="N414" s="37" t="s">
        <v>1704</v>
      </c>
      <c r="O414" s="2" t="s">
        <v>1705</v>
      </c>
    </row>
    <row r="415" spans="1:15" ht="14" customHeight="1" x14ac:dyDescent="0.2">
      <c r="A415" s="2" t="s">
        <v>1970</v>
      </c>
      <c r="B415" s="2" t="s">
        <v>1971</v>
      </c>
      <c r="C415" s="2" t="s">
        <v>7</v>
      </c>
      <c r="D415" s="2" t="s">
        <v>1972</v>
      </c>
      <c r="E415" s="2" t="b">
        <v>0</v>
      </c>
      <c r="F415" s="2" t="s">
        <v>1358</v>
      </c>
      <c r="G415" s="2" t="s">
        <v>3303</v>
      </c>
      <c r="H415" s="3">
        <f>LN(2)*((1/VLOOKUP(CONCATENATE(RIGHT(A415,LEN(A415)-14),"-Rna"),'Table S1c. Species'!A:N,13,FALSE)/60+1/'Table S1e. Parameters'!B2)*VLOOKUP(CONCATENATE(RIGHT(A415,LEN(A415)-14),"-Rna"),'Table S1c. Species'!A:L,11,FALSE)+IF(ISBLANK(VLOOKUP(CONCATENATE(RIGHT(A415,LEN(A415)-14),"-Rna"),'Table S1c. Species'!A:N,14,FALSE)),0,(1/VLOOKUP(CONCATENATE(RIGHT(A415,LEN(A415)-14),"-Rna"),'Table S1c. Species'!A:N,14,FALSE)/60+1/'Table S1e. Parameters'!B2)*VLOOKUP(CONCATENATE(RIGHT(A415,LEN(A415)-14),"-Rna"),'Table S1c. Species'!A:L,12,FALSE)))/'Table S1c. Species'!J$290*POWER(2,4)</f>
        <v>1.199860383496754E-2</v>
      </c>
      <c r="I415" s="34" t="s">
        <v>82</v>
      </c>
      <c r="J415" s="35">
        <f>VLOOKUP(I415,'Table S1c. Species'!A:O,15,FALSE)</f>
        <v>1E-3</v>
      </c>
      <c r="K415" s="59"/>
      <c r="M415" s="54" t="s">
        <v>1393</v>
      </c>
      <c r="N415" s="37" t="s">
        <v>1704</v>
      </c>
      <c r="O415" s="2" t="s">
        <v>1705</v>
      </c>
    </row>
    <row r="416" spans="1:15" ht="14" customHeight="1" x14ac:dyDescent="0.2">
      <c r="A416" s="2" t="s">
        <v>1973</v>
      </c>
      <c r="B416" s="2" t="s">
        <v>1974</v>
      </c>
      <c r="C416" s="2" t="s">
        <v>7</v>
      </c>
      <c r="D416" s="2" t="s">
        <v>1975</v>
      </c>
      <c r="E416" s="2" t="b">
        <v>0</v>
      </c>
      <c r="F416" s="2" t="s">
        <v>1358</v>
      </c>
      <c r="G416" s="2" t="s">
        <v>3303</v>
      </c>
      <c r="H416" s="3">
        <f>LN(2)*((1/VLOOKUP(CONCATENATE(RIGHT(A416,LEN(A416)-14),"-Rna"),'Table S1c. Species'!A:N,13,FALSE)/60+1/'Table S1e. Parameters'!B2)*VLOOKUP(CONCATENATE(RIGHT(A416,LEN(A416)-14),"-Rna"),'Table S1c. Species'!A:L,11,FALSE)+IF(ISBLANK(VLOOKUP(CONCATENATE(RIGHT(A416,LEN(A416)-14),"-Rna"),'Table S1c. Species'!A:N,14,FALSE)),0,(1/VLOOKUP(CONCATENATE(RIGHT(A416,LEN(A416)-14),"-Rna"),'Table S1c. Species'!A:N,14,FALSE)/60+1/'Table S1e. Parameters'!B2)*VLOOKUP(CONCATENATE(RIGHT(A416,LEN(A416)-14),"-Rna"),'Table S1c. Species'!A:L,12,FALSE)))/'Table S1c. Species'!J$290*POWER(2,4)</f>
        <v>7.7838770825044415E-3</v>
      </c>
      <c r="I416" s="34" t="s">
        <v>82</v>
      </c>
      <c r="J416" s="35">
        <f>VLOOKUP(I416,'Table S1c. Species'!A:O,15,FALSE)</f>
        <v>1E-3</v>
      </c>
      <c r="K416" s="59"/>
      <c r="M416" s="54" t="s">
        <v>1393</v>
      </c>
      <c r="N416" s="37" t="s">
        <v>1704</v>
      </c>
      <c r="O416" s="2" t="s">
        <v>1705</v>
      </c>
    </row>
    <row r="417" spans="1:15" ht="14" customHeight="1" x14ac:dyDescent="0.2">
      <c r="A417" s="2" t="s">
        <v>1976</v>
      </c>
      <c r="B417" s="2" t="s">
        <v>1977</v>
      </c>
      <c r="C417" s="2" t="s">
        <v>7</v>
      </c>
      <c r="D417" s="2" t="s">
        <v>1978</v>
      </c>
      <c r="E417" s="2" t="b">
        <v>0</v>
      </c>
      <c r="F417" s="2" t="s">
        <v>1358</v>
      </c>
      <c r="G417" s="2" t="s">
        <v>3303</v>
      </c>
      <c r="H417" s="3">
        <f>LN(2)*((1/VLOOKUP(CONCATENATE(RIGHT(A417,LEN(A417)-14),"-Rna"),'Table S1c. Species'!A:N,13,FALSE)/60+1/'Table S1e. Parameters'!B2)*VLOOKUP(CONCATENATE(RIGHT(A417,LEN(A417)-14),"-Rna"),'Table S1c. Species'!A:L,11,FALSE)+IF(ISBLANK(VLOOKUP(CONCATENATE(RIGHT(A417,LEN(A417)-14),"-Rna"),'Table S1c. Species'!A:N,14,FALSE)),0,(1/VLOOKUP(CONCATENATE(RIGHT(A417,LEN(A417)-14),"-Rna"),'Table S1c. Species'!A:N,14,FALSE)/60+1/'Table S1e. Parameters'!B2)*VLOOKUP(CONCATENATE(RIGHT(A417,LEN(A417)-14),"-Rna"),'Table S1c. Species'!A:L,12,FALSE)))/'Table S1c. Species'!J$290*POWER(2,4)</f>
        <v>1.591768590439914E-2</v>
      </c>
      <c r="I417" s="34" t="s">
        <v>82</v>
      </c>
      <c r="J417" s="35">
        <f>VLOOKUP(I417,'Table S1c. Species'!A:O,15,FALSE)</f>
        <v>1E-3</v>
      </c>
      <c r="K417" s="59"/>
      <c r="M417" s="54" t="s">
        <v>1393</v>
      </c>
      <c r="N417" s="37" t="s">
        <v>1704</v>
      </c>
      <c r="O417" s="2" t="s">
        <v>1705</v>
      </c>
    </row>
    <row r="418" spans="1:15" ht="14" customHeight="1" x14ac:dyDescent="0.2">
      <c r="A418" s="2" t="s">
        <v>1979</v>
      </c>
      <c r="B418" s="2" t="s">
        <v>1980</v>
      </c>
      <c r="C418" s="2" t="s">
        <v>7</v>
      </c>
      <c r="D418" s="2" t="s">
        <v>1981</v>
      </c>
      <c r="E418" s="2" t="b">
        <v>0</v>
      </c>
      <c r="F418" s="2" t="s">
        <v>1358</v>
      </c>
      <c r="G418" s="2" t="s">
        <v>3303</v>
      </c>
      <c r="H418" s="3">
        <f>LN(2)*((1/VLOOKUP(CONCATENATE(RIGHT(A418,LEN(A418)-14),"-Rna"),'Table S1c. Species'!A:N,13,FALSE)/60+1/'Table S1e. Parameters'!B2)*VLOOKUP(CONCATENATE(RIGHT(A418,LEN(A418)-14),"-Rna"),'Table S1c. Species'!A:L,11,FALSE)+IF(ISBLANK(VLOOKUP(CONCATENATE(RIGHT(A418,LEN(A418)-14),"-Rna"),'Table S1c. Species'!A:N,14,FALSE)),0,(1/VLOOKUP(CONCATENATE(RIGHT(A418,LEN(A418)-14),"-Rna"),'Table S1c. Species'!A:N,14,FALSE)/60+1/'Table S1e. Parameters'!B2)*VLOOKUP(CONCATENATE(RIGHT(A418,LEN(A418)-14),"-Rna"),'Table S1c. Species'!A:L,12,FALSE)))/'Table S1c. Species'!J$290*POWER(2,4)</f>
        <v>1.4359715412621366E-2</v>
      </c>
      <c r="I418" s="34" t="s">
        <v>82</v>
      </c>
      <c r="J418" s="35">
        <f>VLOOKUP(I418,'Table S1c. Species'!A:O,15,FALSE)</f>
        <v>1E-3</v>
      </c>
      <c r="K418" s="59"/>
      <c r="M418" s="54" t="s">
        <v>1393</v>
      </c>
      <c r="N418" s="37" t="s">
        <v>1704</v>
      </c>
      <c r="O418" s="2" t="s">
        <v>1705</v>
      </c>
    </row>
    <row r="419" spans="1:15" ht="14" customHeight="1" x14ac:dyDescent="0.2">
      <c r="A419" s="2" t="s">
        <v>1982</v>
      </c>
      <c r="B419" s="2" t="s">
        <v>1983</v>
      </c>
      <c r="C419" s="2" t="s">
        <v>8</v>
      </c>
      <c r="D419" s="2" t="s">
        <v>1984</v>
      </c>
      <c r="E419" s="2" t="b">
        <v>0</v>
      </c>
      <c r="F419" s="2" t="s">
        <v>1354</v>
      </c>
      <c r="G419" s="2" t="s">
        <v>3304</v>
      </c>
      <c r="H419" s="3">
        <f>LN(2)*((1/'Table S1e. Parameters'!B2+1/VLOOKUP(CONCATENATE(RIGHT(A419,LEN(A419)-12),"-Protein"),'Table S1c. Species'!A:O,13,FALSE)/60)*VLOOKUP(CONCATENATE(RIGHT(A419,LEN(A419)-12),"-Protein"),'Table S1c. Species'!A:O,11,FALSE)+IF(ISBLANK(VLOOKUP(CONCATENATE(RIGHT(A419,LEN(A419)-12),"-Protein"),'Table S1c. Species'!A:O,14,FALSE)),0,(1/'Table S1e. Parameters'!B2+1/VLOOKUP(CONCATENATE(RIGHT(A419,LEN(A419)-12),"-Protein"),'Table S1c. Species'!A:O,14,FALSE)/60)*VLOOKUP(CONCATENATE(RIGHT(A419,LEN(A419)-12),"-Protein"),'Table S1c. Species'!A:O,12,FALSE)))/'Table S1c. Species'!J$289*POWER(2,21)</f>
        <v>12327.844854491104</v>
      </c>
      <c r="I419" s="34" t="s">
        <v>45</v>
      </c>
      <c r="J419" s="35">
        <f>VLOOKUP(I419,'Table S1c. Species'!A:O,15,FALSE)</f>
        <v>5.0000000000000001E-4</v>
      </c>
      <c r="K419" s="59" t="s">
        <v>352</v>
      </c>
      <c r="L419" s="35">
        <f>VLOOKUP(K419,'Table S1c. Species'!A:O,15,FALSE)</f>
        <v>1.8848660639516785E-9</v>
      </c>
      <c r="M419" s="54" t="s">
        <v>1393</v>
      </c>
      <c r="N419" s="37" t="s">
        <v>1985</v>
      </c>
      <c r="O419" s="2" t="s">
        <v>1986</v>
      </c>
    </row>
    <row r="420" spans="1:15" ht="14" customHeight="1" x14ac:dyDescent="0.2">
      <c r="A420" s="2" t="s">
        <v>1987</v>
      </c>
      <c r="B420" s="2" t="s">
        <v>1988</v>
      </c>
      <c r="C420" s="2" t="s">
        <v>8</v>
      </c>
      <c r="D420" s="2" t="s">
        <v>1989</v>
      </c>
      <c r="E420" s="2" t="b">
        <v>0</v>
      </c>
      <c r="F420" s="2" t="s">
        <v>1354</v>
      </c>
      <c r="G420" s="2" t="s">
        <v>3305</v>
      </c>
      <c r="H420" s="3">
        <f>LN(2)*((1/'Table S1e. Parameters'!B2+1/VLOOKUP(CONCATENATE(RIGHT(A420,LEN(A420)-12),"-Protein"),'Table S1c. Species'!A:O,13,FALSE)/60)*VLOOKUP(CONCATENATE(RIGHT(A420,LEN(A420)-12),"-Protein"),'Table S1c. Species'!A:O,11,FALSE)+IF(ISBLANK(VLOOKUP(CONCATENATE(RIGHT(A420,LEN(A420)-12),"-Protein"),'Table S1c. Species'!A:O,14,FALSE)),0,(1/'Table S1e. Parameters'!B2+1/VLOOKUP(CONCATENATE(RIGHT(A420,LEN(A420)-12),"-Protein"),'Table S1c. Species'!A:O,14,FALSE)/60)*VLOOKUP(CONCATENATE(RIGHT(A420,LEN(A420)-12),"-Protein"),'Table S1c. Species'!A:O,12,FALSE)))/'Table S1c. Species'!J$289*POWER(2,21)</f>
        <v>6509.4999589696945</v>
      </c>
      <c r="I420" s="34" t="s">
        <v>45</v>
      </c>
      <c r="J420" s="35">
        <f>VLOOKUP(I420,'Table S1c. Species'!A:O,15,FALSE)</f>
        <v>5.0000000000000001E-4</v>
      </c>
      <c r="K420" s="59" t="s">
        <v>360</v>
      </c>
      <c r="L420" s="35">
        <f>VLOOKUP(K420,'Table S1c. Species'!A:O,15,FALSE)</f>
        <v>1.8848660639516785E-9</v>
      </c>
      <c r="M420" s="54" t="s">
        <v>1393</v>
      </c>
      <c r="N420" s="37" t="s">
        <v>1985</v>
      </c>
      <c r="O420" s="2" t="s">
        <v>1986</v>
      </c>
    </row>
    <row r="421" spans="1:15" ht="14" customHeight="1" x14ac:dyDescent="0.2">
      <c r="A421" s="2" t="s">
        <v>1990</v>
      </c>
      <c r="B421" s="2" t="s">
        <v>1991</v>
      </c>
      <c r="C421" s="2" t="s">
        <v>8</v>
      </c>
      <c r="D421" s="2" t="s">
        <v>1992</v>
      </c>
      <c r="E421" s="2" t="b">
        <v>0</v>
      </c>
      <c r="F421" s="2" t="s">
        <v>1354</v>
      </c>
      <c r="G421" s="2" t="s">
        <v>3306</v>
      </c>
      <c r="H421" s="3">
        <f>LN(2)*((1/'Table S1e. Parameters'!B2+1/VLOOKUP(CONCATENATE(RIGHT(A421,LEN(A421)-12),"-Protein"),'Table S1c. Species'!A:O,13,FALSE)/60)*VLOOKUP(CONCATENATE(RIGHT(A421,LEN(A421)-12),"-Protein"),'Table S1c. Species'!A:O,11,FALSE)+IF(ISBLANK(VLOOKUP(CONCATENATE(RIGHT(A421,LEN(A421)-12),"-Protein"),'Table S1c. Species'!A:O,14,FALSE)),0,(1/'Table S1e. Parameters'!B2+1/VLOOKUP(CONCATENATE(RIGHT(A421,LEN(A421)-12),"-Protein"),'Table S1c. Species'!A:O,14,FALSE)/60)*VLOOKUP(CONCATENATE(RIGHT(A421,LEN(A421)-12),"-Protein"),'Table S1c. Species'!A:O,12,FALSE)))/'Table S1c. Species'!J$289*POWER(2,21)</f>
        <v>6335.7026299680765</v>
      </c>
      <c r="I421" s="34" t="s">
        <v>45</v>
      </c>
      <c r="J421" s="35">
        <f>VLOOKUP(I421,'Table S1c. Species'!A:O,15,FALSE)</f>
        <v>5.0000000000000001E-4</v>
      </c>
      <c r="K421" s="59" t="s">
        <v>366</v>
      </c>
      <c r="L421" s="35">
        <f>VLOOKUP(K421,'Table S1c. Species'!A:O,15,FALSE)</f>
        <v>1.8848660639516785E-9</v>
      </c>
      <c r="M421" s="54" t="s">
        <v>1393</v>
      </c>
      <c r="N421" s="37" t="s">
        <v>1985</v>
      </c>
      <c r="O421" s="2" t="s">
        <v>1986</v>
      </c>
    </row>
    <row r="422" spans="1:15" ht="14" customHeight="1" x14ac:dyDescent="0.2">
      <c r="A422" s="2" t="s">
        <v>1993</v>
      </c>
      <c r="B422" s="2" t="s">
        <v>1994</v>
      </c>
      <c r="C422" s="2" t="s">
        <v>8</v>
      </c>
      <c r="D422" s="2" t="s">
        <v>1995</v>
      </c>
      <c r="E422" s="2" t="b">
        <v>0</v>
      </c>
      <c r="F422" s="2" t="s">
        <v>1354</v>
      </c>
      <c r="G422" s="2" t="s">
        <v>3307</v>
      </c>
      <c r="H422" s="3">
        <f>LN(2)*((1/'Table S1e. Parameters'!B2+1/VLOOKUP(CONCATENATE(RIGHT(A422,LEN(A422)-12),"-Protein"),'Table S1c. Species'!A:O,13,FALSE)/60)*VLOOKUP(CONCATENATE(RIGHT(A422,LEN(A422)-12),"-Protein"),'Table S1c. Species'!A:O,11,FALSE)+IF(ISBLANK(VLOOKUP(CONCATENATE(RIGHT(A422,LEN(A422)-12),"-Protein"),'Table S1c. Species'!A:O,14,FALSE)),0,(1/'Table S1e. Parameters'!B2+1/VLOOKUP(CONCATENATE(RIGHT(A422,LEN(A422)-12),"-Protein"),'Table S1c. Species'!A:O,14,FALSE)/60)*VLOOKUP(CONCATENATE(RIGHT(A422,LEN(A422)-12),"-Protein"),'Table S1c. Species'!A:O,12,FALSE)))/'Table S1c. Species'!J$289*POWER(2,21)</f>
        <v>554740.87789903744</v>
      </c>
      <c r="I422" s="34" t="s">
        <v>45</v>
      </c>
      <c r="J422" s="35">
        <f>VLOOKUP(I422,'Table S1c. Species'!A:O,15,FALSE)</f>
        <v>5.0000000000000001E-4</v>
      </c>
      <c r="K422" s="59" t="s">
        <v>371</v>
      </c>
      <c r="L422" s="35">
        <f>VLOOKUP(K422,'Table S1c. Species'!A:O,15,FALSE)</f>
        <v>1.8848660639516785E-9</v>
      </c>
      <c r="M422" s="54" t="s">
        <v>1393</v>
      </c>
      <c r="N422" s="37" t="s">
        <v>1985</v>
      </c>
      <c r="O422" s="2" t="s">
        <v>1986</v>
      </c>
    </row>
    <row r="423" spans="1:15" ht="14" customHeight="1" x14ac:dyDescent="0.2">
      <c r="A423" s="2" t="s">
        <v>1996</v>
      </c>
      <c r="B423" s="2" t="s">
        <v>1997</v>
      </c>
      <c r="C423" s="2" t="s">
        <v>8</v>
      </c>
      <c r="D423" s="2" t="s">
        <v>1998</v>
      </c>
      <c r="E423" s="2" t="b">
        <v>0</v>
      </c>
      <c r="F423" s="2" t="s">
        <v>1354</v>
      </c>
      <c r="G423" s="2" t="s">
        <v>3308</v>
      </c>
      <c r="H423" s="3">
        <f>LN(2)*((1/'Table S1e. Parameters'!B2+1/VLOOKUP(CONCATENATE(RIGHT(A423,LEN(A423)-12),"-Protein"),'Table S1c. Species'!A:O,13,FALSE)/60)*VLOOKUP(CONCATENATE(RIGHT(A423,LEN(A423)-12),"-Protein"),'Table S1c. Species'!A:O,11,FALSE)+IF(ISBLANK(VLOOKUP(CONCATENATE(RIGHT(A423,LEN(A423)-12),"-Protein"),'Table S1c. Species'!A:O,14,FALSE)),0,(1/'Table S1e. Parameters'!B2+1/VLOOKUP(CONCATENATE(RIGHT(A423,LEN(A423)-12),"-Protein"),'Table S1c. Species'!A:O,14,FALSE)/60)*VLOOKUP(CONCATENATE(RIGHT(A423,LEN(A423)-12),"-Protein"),'Table S1c. Species'!A:O,12,FALSE)))/'Table S1c. Species'!J$289*POWER(2,21)</f>
        <v>146675.65921740094</v>
      </c>
      <c r="I423" s="34" t="s">
        <v>45</v>
      </c>
      <c r="J423" s="35">
        <f>VLOOKUP(I423,'Table S1c. Species'!A:O,15,FALSE)</f>
        <v>5.0000000000000001E-4</v>
      </c>
      <c r="K423" s="59" t="s">
        <v>376</v>
      </c>
      <c r="L423" s="35">
        <f>VLOOKUP(K423,'Table S1c. Species'!A:O,15,FALSE)</f>
        <v>3.082802532856538E-9</v>
      </c>
      <c r="M423" s="54" t="s">
        <v>1393</v>
      </c>
      <c r="N423" s="37" t="s">
        <v>1985</v>
      </c>
      <c r="O423" s="2" t="s">
        <v>1986</v>
      </c>
    </row>
    <row r="424" spans="1:15" ht="14" customHeight="1" x14ac:dyDescent="0.2">
      <c r="A424" s="2" t="s">
        <v>1999</v>
      </c>
      <c r="B424" s="2" t="s">
        <v>2000</v>
      </c>
      <c r="C424" s="2" t="s">
        <v>8</v>
      </c>
      <c r="D424" s="2" t="s">
        <v>2001</v>
      </c>
      <c r="E424" s="2" t="b">
        <v>0</v>
      </c>
      <c r="F424" s="2" t="s">
        <v>1354</v>
      </c>
      <c r="G424" s="2" t="s">
        <v>3309</v>
      </c>
      <c r="H424" s="3">
        <f>LN(2)*((1/'Table S1e. Parameters'!B2+1/VLOOKUP(CONCATENATE(RIGHT(A424,LEN(A424)-12),"-Protein"),'Table S1c. Species'!A:O,13,FALSE)/60)*VLOOKUP(CONCATENATE(RIGHT(A424,LEN(A424)-12),"-Protein"),'Table S1c. Species'!A:O,11,FALSE)+IF(ISBLANK(VLOOKUP(CONCATENATE(RIGHT(A424,LEN(A424)-12),"-Protein"),'Table S1c. Species'!A:O,14,FALSE)),0,(1/'Table S1e. Parameters'!B2+1/VLOOKUP(CONCATENATE(RIGHT(A424,LEN(A424)-12),"-Protein"),'Table S1c. Species'!A:O,14,FALSE)/60)*VLOOKUP(CONCATENATE(RIGHT(A424,LEN(A424)-12),"-Protein"),'Table S1c. Species'!A:O,12,FALSE)))/'Table S1c. Species'!J$289*POWER(2,21)</f>
        <v>1265353.5222707209</v>
      </c>
      <c r="I424" s="34" t="s">
        <v>45</v>
      </c>
      <c r="J424" s="35">
        <f>VLOOKUP(I424,'Table S1c. Species'!A:O,15,FALSE)</f>
        <v>5.0000000000000001E-4</v>
      </c>
      <c r="K424" s="59" t="s">
        <v>381</v>
      </c>
      <c r="L424" s="35">
        <f>VLOOKUP(K424,'Table S1c. Species'!A:O,15,FALSE)</f>
        <v>4.5598895733500194E-9</v>
      </c>
      <c r="M424" s="54" t="s">
        <v>1393</v>
      </c>
      <c r="N424" s="37" t="s">
        <v>1985</v>
      </c>
      <c r="O424" s="2" t="s">
        <v>1986</v>
      </c>
    </row>
    <row r="425" spans="1:15" ht="14" customHeight="1" x14ac:dyDescent="0.2">
      <c r="A425" s="2" t="s">
        <v>2002</v>
      </c>
      <c r="B425" s="2" t="s">
        <v>2003</v>
      </c>
      <c r="C425" s="2" t="s">
        <v>8</v>
      </c>
      <c r="D425" s="2" t="s">
        <v>2004</v>
      </c>
      <c r="E425" s="2" t="b">
        <v>0</v>
      </c>
      <c r="F425" s="2" t="s">
        <v>1354</v>
      </c>
      <c r="G425" s="2" t="s">
        <v>3310</v>
      </c>
      <c r="H425" s="3">
        <f>LN(2)*((1/'Table S1e. Parameters'!B2+1/VLOOKUP(CONCATENATE(RIGHT(A425,LEN(A425)-12),"-Protein"),'Table S1c. Species'!A:O,13,FALSE)/60)*VLOOKUP(CONCATENATE(RIGHT(A425,LEN(A425)-12),"-Protein"),'Table S1c. Species'!A:O,11,FALSE)+IF(ISBLANK(VLOOKUP(CONCATENATE(RIGHT(A425,LEN(A425)-12),"-Protein"),'Table S1c. Species'!A:O,14,FALSE)),0,(1/'Table S1e. Parameters'!B2+1/VLOOKUP(CONCATENATE(RIGHT(A425,LEN(A425)-12),"-Protein"),'Table S1c. Species'!A:O,14,FALSE)/60)*VLOOKUP(CONCATENATE(RIGHT(A425,LEN(A425)-12),"-Protein"),'Table S1c. Species'!A:O,12,FALSE)))/'Table S1c. Species'!J$289*POWER(2,21)</f>
        <v>20738.537208733469</v>
      </c>
      <c r="I425" s="34" t="s">
        <v>45</v>
      </c>
      <c r="J425" s="35">
        <f>VLOOKUP(I425,'Table S1c. Species'!A:O,15,FALSE)</f>
        <v>5.0000000000000001E-4</v>
      </c>
      <c r="K425" s="59" t="s">
        <v>386</v>
      </c>
      <c r="L425" s="35">
        <f>VLOOKUP(K425,'Table S1c. Species'!A:O,15,FALSE)</f>
        <v>1.8848660639516785E-9</v>
      </c>
      <c r="M425" s="54" t="s">
        <v>1393</v>
      </c>
      <c r="N425" s="37" t="s">
        <v>1985</v>
      </c>
      <c r="O425" s="2" t="s">
        <v>1986</v>
      </c>
    </row>
    <row r="426" spans="1:15" ht="14" customHeight="1" x14ac:dyDescent="0.2">
      <c r="A426" s="2" t="s">
        <v>2005</v>
      </c>
      <c r="B426" s="2" t="s">
        <v>2006</v>
      </c>
      <c r="C426" s="2" t="s">
        <v>8</v>
      </c>
      <c r="D426" s="2" t="s">
        <v>2007</v>
      </c>
      <c r="E426" s="2" t="b">
        <v>0</v>
      </c>
      <c r="F426" s="2" t="s">
        <v>1354</v>
      </c>
      <c r="G426" s="2" t="s">
        <v>3311</v>
      </c>
      <c r="H426" s="3">
        <f>LN(2)*((1/'Table S1e. Parameters'!B2+1/VLOOKUP(CONCATENATE(RIGHT(A426,LEN(A426)-12),"-Protein"),'Table S1c. Species'!A:O,13,FALSE)/60)*VLOOKUP(CONCATENATE(RIGHT(A426,LEN(A426)-12),"-Protein"),'Table S1c. Species'!A:O,11,FALSE)+IF(ISBLANK(VLOOKUP(CONCATENATE(RIGHT(A426,LEN(A426)-12),"-Protein"),'Table S1c. Species'!A:O,14,FALSE)),0,(1/'Table S1e. Parameters'!B2+1/VLOOKUP(CONCATENATE(RIGHT(A426,LEN(A426)-12),"-Protein"),'Table S1c. Species'!A:O,14,FALSE)/60)*VLOOKUP(CONCATENATE(RIGHT(A426,LEN(A426)-12),"-Protein"),'Table S1c. Species'!A:O,12,FALSE)))/'Table S1c. Species'!J$289*POWER(2,21)</f>
        <v>25911.60177842305</v>
      </c>
      <c r="I426" s="34" t="s">
        <v>45</v>
      </c>
      <c r="J426" s="35">
        <f>VLOOKUP(I426,'Table S1c. Species'!A:O,15,FALSE)</f>
        <v>5.0000000000000001E-4</v>
      </c>
      <c r="K426" s="59" t="s">
        <v>391</v>
      </c>
      <c r="L426" s="35">
        <f>VLOOKUP(K426,'Table S1c. Species'!A:O,15,FALSE)</f>
        <v>1.8848660639516785E-9</v>
      </c>
      <c r="M426" s="54" t="s">
        <v>1393</v>
      </c>
      <c r="N426" s="37" t="s">
        <v>1985</v>
      </c>
      <c r="O426" s="2" t="s">
        <v>1986</v>
      </c>
    </row>
    <row r="427" spans="1:15" ht="14" customHeight="1" x14ac:dyDescent="0.2">
      <c r="A427" s="2" t="s">
        <v>2008</v>
      </c>
      <c r="B427" s="2" t="s">
        <v>2009</v>
      </c>
      <c r="C427" s="2" t="s">
        <v>8</v>
      </c>
      <c r="D427" s="2" t="s">
        <v>2010</v>
      </c>
      <c r="E427" s="2" t="b">
        <v>0</v>
      </c>
      <c r="F427" s="2" t="s">
        <v>1354</v>
      </c>
      <c r="G427" s="2" t="s">
        <v>3312</v>
      </c>
      <c r="H427" s="3">
        <f>LN(2)*((1/'Table S1e. Parameters'!B2+1/VLOOKUP(CONCATENATE(RIGHT(A427,LEN(A427)-12),"-Protein"),'Table S1c. Species'!A:O,13,FALSE)/60)*VLOOKUP(CONCATENATE(RIGHT(A427,LEN(A427)-12),"-Protein"),'Table S1c. Species'!A:O,11,FALSE)+IF(ISBLANK(VLOOKUP(CONCATENATE(RIGHT(A427,LEN(A427)-12),"-Protein"),'Table S1c. Species'!A:O,14,FALSE)),0,(1/'Table S1e. Parameters'!B2+1/VLOOKUP(CONCATENATE(RIGHT(A427,LEN(A427)-12),"-Protein"),'Table S1c. Species'!A:O,14,FALSE)/60)*VLOOKUP(CONCATENATE(RIGHT(A427,LEN(A427)-12),"-Protein"),'Table S1c. Species'!A:O,12,FALSE)))/'Table S1c. Species'!J$289*POWER(2,21)</f>
        <v>12955.800889211525</v>
      </c>
      <c r="I427" s="34" t="s">
        <v>45</v>
      </c>
      <c r="J427" s="35">
        <f>VLOOKUP(I427,'Table S1c. Species'!A:O,15,FALSE)</f>
        <v>5.0000000000000001E-4</v>
      </c>
      <c r="K427" s="59" t="s">
        <v>396</v>
      </c>
      <c r="L427" s="35">
        <f>VLOOKUP(K427,'Table S1c. Species'!A:O,15,FALSE)</f>
        <v>1.8848660639516785E-9</v>
      </c>
      <c r="M427" s="54" t="s">
        <v>1393</v>
      </c>
      <c r="N427" s="37" t="s">
        <v>1985</v>
      </c>
      <c r="O427" s="2" t="s">
        <v>1986</v>
      </c>
    </row>
    <row r="428" spans="1:15" ht="14" customHeight="1" x14ac:dyDescent="0.2">
      <c r="A428" s="2" t="s">
        <v>2011</v>
      </c>
      <c r="B428" s="2" t="s">
        <v>2012</v>
      </c>
      <c r="C428" s="2" t="s">
        <v>8</v>
      </c>
      <c r="D428" s="2" t="s">
        <v>2013</v>
      </c>
      <c r="E428" s="2" t="b">
        <v>0</v>
      </c>
      <c r="F428" s="2" t="s">
        <v>1354</v>
      </c>
      <c r="G428" s="2" t="s">
        <v>3313</v>
      </c>
      <c r="H428" s="3">
        <f>LN(2)*((1/'Table S1e. Parameters'!B2+1/VLOOKUP(CONCATENATE(RIGHT(A428,LEN(A428)-12),"-Protein"),'Table S1c. Species'!A:O,13,FALSE)/60)*VLOOKUP(CONCATENATE(RIGHT(A428,LEN(A428)-12),"-Protein"),'Table S1c. Species'!A:O,11,FALSE)+IF(ISBLANK(VLOOKUP(CONCATENATE(RIGHT(A428,LEN(A428)-12),"-Protein"),'Table S1c. Species'!A:O,14,FALSE)),0,(1/'Table S1e. Parameters'!B2+1/VLOOKUP(CONCATENATE(RIGHT(A428,LEN(A428)-12),"-Protein"),'Table S1c. Species'!A:O,14,FALSE)/60)*VLOOKUP(CONCATENATE(RIGHT(A428,LEN(A428)-12),"-Protein"),'Table S1c. Species'!A:O,12,FALSE)))/'Table S1c. Species'!J$289*POWER(2,21)</f>
        <v>160343.83576117465</v>
      </c>
      <c r="I428" s="34" t="s">
        <v>45</v>
      </c>
      <c r="J428" s="35">
        <f>VLOOKUP(I428,'Table S1c. Species'!A:O,15,FALSE)</f>
        <v>5.0000000000000001E-4</v>
      </c>
      <c r="K428" s="59" t="s">
        <v>401</v>
      </c>
      <c r="L428" s="35">
        <f>VLOOKUP(K428,'Table S1c. Species'!A:O,15,FALSE)</f>
        <v>1.8848660639516785E-9</v>
      </c>
      <c r="M428" s="54" t="s">
        <v>1393</v>
      </c>
      <c r="N428" s="37" t="s">
        <v>1985</v>
      </c>
      <c r="O428" s="2" t="s">
        <v>1986</v>
      </c>
    </row>
    <row r="429" spans="1:15" ht="14" customHeight="1" x14ac:dyDescent="0.2">
      <c r="A429" s="2" t="s">
        <v>2014</v>
      </c>
      <c r="B429" s="2" t="s">
        <v>2015</v>
      </c>
      <c r="C429" s="2" t="s">
        <v>8</v>
      </c>
      <c r="D429" s="2" t="s">
        <v>2016</v>
      </c>
      <c r="E429" s="2" t="b">
        <v>0</v>
      </c>
      <c r="F429" s="2" t="s">
        <v>1354</v>
      </c>
      <c r="G429" s="2" t="s">
        <v>3314</v>
      </c>
      <c r="H429" s="3">
        <f>LN(2)*((1/'Table S1e. Parameters'!B2+1/VLOOKUP(CONCATENATE(RIGHT(A429,LEN(A429)-12),"-Protein"),'Table S1c. Species'!A:O,13,FALSE)/60)*VLOOKUP(CONCATENATE(RIGHT(A429,LEN(A429)-12),"-Protein"),'Table S1c. Species'!A:O,11,FALSE)+IF(ISBLANK(VLOOKUP(CONCATENATE(RIGHT(A429,LEN(A429)-12),"-Protein"),'Table S1c. Species'!A:O,14,FALSE)),0,(1/'Table S1e. Parameters'!B2+1/VLOOKUP(CONCATENATE(RIGHT(A429,LEN(A429)-12),"-Protein"),'Table S1c. Species'!A:O,14,FALSE)/60)*VLOOKUP(CONCATENATE(RIGHT(A429,LEN(A429)-12),"-Protein"),'Table S1c. Species'!A:O,12,FALSE)))/'Table S1c. Species'!J$289*POWER(2,21)</f>
        <v>32784.496152577951</v>
      </c>
      <c r="I429" s="34" t="s">
        <v>45</v>
      </c>
      <c r="J429" s="35">
        <f>VLOOKUP(I429,'Table S1c. Species'!A:O,15,FALSE)</f>
        <v>5.0000000000000001E-4</v>
      </c>
      <c r="K429" s="59" t="s">
        <v>406</v>
      </c>
      <c r="L429" s="35">
        <f>VLOOKUP(K429,'Table S1c. Species'!A:O,15,FALSE)</f>
        <v>1.98820062823841E-9</v>
      </c>
      <c r="M429" s="54" t="s">
        <v>1393</v>
      </c>
      <c r="N429" s="37" t="s">
        <v>1985</v>
      </c>
      <c r="O429" s="2" t="s">
        <v>1986</v>
      </c>
    </row>
    <row r="430" spans="1:15" ht="14" customHeight="1" x14ac:dyDescent="0.2">
      <c r="A430" s="2" t="s">
        <v>2017</v>
      </c>
      <c r="B430" s="2" t="s">
        <v>2018</v>
      </c>
      <c r="C430" s="2" t="s">
        <v>8</v>
      </c>
      <c r="D430" s="2" t="s">
        <v>2019</v>
      </c>
      <c r="E430" s="2" t="b">
        <v>0</v>
      </c>
      <c r="F430" s="2" t="s">
        <v>1354</v>
      </c>
      <c r="G430" s="2" t="s">
        <v>3315</v>
      </c>
      <c r="H430" s="3">
        <f>LN(2)*((1/'Table S1e. Parameters'!B2+1/VLOOKUP(CONCATENATE(RIGHT(A430,LEN(A430)-12),"-Protein"),'Table S1c. Species'!A:O,13,FALSE)/60)*VLOOKUP(CONCATENATE(RIGHT(A430,LEN(A430)-12),"-Protein"),'Table S1c. Species'!A:O,11,FALSE)+IF(ISBLANK(VLOOKUP(CONCATENATE(RIGHT(A430,LEN(A430)-12),"-Protein"),'Table S1c. Species'!A:O,14,FALSE)),0,(1/'Table S1e. Parameters'!B2+1/VLOOKUP(CONCATENATE(RIGHT(A430,LEN(A430)-12),"-Protein"),'Table S1c. Species'!A:O,14,FALSE)/60)*VLOOKUP(CONCATENATE(RIGHT(A430,LEN(A430)-12),"-Protein"),'Table S1c. Species'!A:O,12,FALSE)))/'Table S1c. Species'!J$289*POWER(2,21)</f>
        <v>304290.04407283198</v>
      </c>
      <c r="I430" s="34" t="s">
        <v>45</v>
      </c>
      <c r="J430" s="35">
        <f>VLOOKUP(I430,'Table S1c. Species'!A:O,15,FALSE)</f>
        <v>5.0000000000000001E-4</v>
      </c>
      <c r="K430" s="59" t="s">
        <v>411</v>
      </c>
      <c r="L430" s="35">
        <f>VLOOKUP(K430,'Table S1c. Species'!A:O,15,FALSE)</f>
        <v>5.4853379232709971E-9</v>
      </c>
      <c r="M430" s="54" t="s">
        <v>1393</v>
      </c>
      <c r="N430" s="37" t="s">
        <v>1985</v>
      </c>
      <c r="O430" s="2" t="s">
        <v>1986</v>
      </c>
    </row>
    <row r="431" spans="1:15" ht="14" customHeight="1" x14ac:dyDescent="0.2">
      <c r="A431" s="2" t="s">
        <v>2236</v>
      </c>
      <c r="B431" s="2" t="s">
        <v>2237</v>
      </c>
      <c r="C431" s="2" t="s">
        <v>8</v>
      </c>
      <c r="D431" s="2" t="s">
        <v>2238</v>
      </c>
      <c r="E431" s="2" t="b">
        <v>0</v>
      </c>
      <c r="F431" s="2" t="s">
        <v>1354</v>
      </c>
      <c r="G431" s="2" t="s">
        <v>3316</v>
      </c>
      <c r="H431" s="3">
        <f>LN(2)*((1/'Table S1e. Parameters'!B2+1/VLOOKUP(CONCATENATE(RIGHT(A431,LEN(A431)-12),"-Protein"),'Table S1c. Species'!A:O,13,FALSE)/60)*VLOOKUP(CONCATENATE(RIGHT(A431,LEN(A431)-12),"-Protein"),'Table S1c. Species'!A:O,11,FALSE)+IF(ISBLANK(VLOOKUP(CONCATENATE(RIGHT(A431,LEN(A431)-12),"-Protein"),'Table S1c. Species'!A:O,14,FALSE)),0,(1/'Table S1e. Parameters'!B2+1/VLOOKUP(CONCATENATE(RIGHT(A431,LEN(A431)-12),"-Protein"),'Table S1c. Species'!A:O,14,FALSE)/60)*VLOOKUP(CONCATENATE(RIGHT(A431,LEN(A431)-12),"-Protein"),'Table S1c. Species'!A:O,12,FALSE)))/'Table S1c. Species'!J$289*POWER(2,21)</f>
        <v>44384.700796294965</v>
      </c>
      <c r="I431" s="34" t="s">
        <v>45</v>
      </c>
      <c r="J431" s="35">
        <f>VLOOKUP(I431,'Table S1c. Species'!A:O,15,FALSE)</f>
        <v>5.0000000000000001E-4</v>
      </c>
      <c r="K431" s="59" t="s">
        <v>791</v>
      </c>
      <c r="L431" s="35">
        <f>VLOOKUP(K431,'Table S1c. Species'!A:O,15,FALSE)</f>
        <v>1.8848660639516785E-9</v>
      </c>
      <c r="M431" s="54" t="s">
        <v>1393</v>
      </c>
      <c r="N431" s="37" t="s">
        <v>1985</v>
      </c>
      <c r="O431" s="2" t="s">
        <v>1986</v>
      </c>
    </row>
    <row r="432" spans="1:15" ht="14" customHeight="1" x14ac:dyDescent="0.2">
      <c r="A432" s="2" t="s">
        <v>2020</v>
      </c>
      <c r="B432" s="2" t="s">
        <v>2021</v>
      </c>
      <c r="C432" s="2" t="s">
        <v>8</v>
      </c>
      <c r="D432" s="2" t="s">
        <v>2022</v>
      </c>
      <c r="E432" s="2" t="b">
        <v>0</v>
      </c>
      <c r="F432" s="2" t="s">
        <v>1354</v>
      </c>
      <c r="G432" s="2" t="s">
        <v>3317</v>
      </c>
      <c r="H432" s="3">
        <f>LN(2)*((1/'Table S1e. Parameters'!B2+1/VLOOKUP(CONCATENATE(RIGHT(A432,LEN(A432)-12),"-Protein"),'Table S1c. Species'!A:O,13,FALSE)/60)*VLOOKUP(CONCATENATE(RIGHT(A432,LEN(A432)-12),"-Protein"),'Table S1c. Species'!A:O,11,FALSE)+IF(ISBLANK(VLOOKUP(CONCATENATE(RIGHT(A432,LEN(A432)-12),"-Protein"),'Table S1c. Species'!A:O,14,FALSE)),0,(1/'Table S1e. Parameters'!B2+1/VLOOKUP(CONCATENATE(RIGHT(A432,LEN(A432)-12),"-Protein"),'Table S1c. Species'!A:O,14,FALSE)/60)*VLOOKUP(CONCATENATE(RIGHT(A432,LEN(A432)-12),"-Protein"),'Table S1c. Species'!A:O,12,FALSE)))/'Table S1c. Species'!J$289*POWER(2,21)</f>
        <v>14425.965237547069</v>
      </c>
      <c r="I432" s="34" t="s">
        <v>45</v>
      </c>
      <c r="J432" s="35">
        <f>VLOOKUP(I432,'Table S1c. Species'!A:O,15,FALSE)</f>
        <v>5.0000000000000001E-4</v>
      </c>
      <c r="K432" s="59" t="s">
        <v>416</v>
      </c>
      <c r="L432" s="35">
        <f>VLOOKUP(K432,'Table S1c. Species'!A:O,15,FALSE)</f>
        <v>1.8848660639516785E-9</v>
      </c>
      <c r="M432" s="54" t="s">
        <v>1393</v>
      </c>
      <c r="N432" s="37" t="s">
        <v>1985</v>
      </c>
      <c r="O432" s="2" t="s">
        <v>1986</v>
      </c>
    </row>
    <row r="433" spans="1:15" ht="14" customHeight="1" x14ac:dyDescent="0.2">
      <c r="A433" s="2" t="s">
        <v>2023</v>
      </c>
      <c r="B433" s="2" t="s">
        <v>2024</v>
      </c>
      <c r="C433" s="2" t="s">
        <v>8</v>
      </c>
      <c r="D433" s="2" t="s">
        <v>2025</v>
      </c>
      <c r="E433" s="2" t="b">
        <v>0</v>
      </c>
      <c r="F433" s="2" t="s">
        <v>1354</v>
      </c>
      <c r="G433" s="2" t="s">
        <v>3318</v>
      </c>
      <c r="H433" s="3">
        <f>LN(2)*((1/'Table S1e. Parameters'!B2+1/VLOOKUP(CONCATENATE(RIGHT(A433,LEN(A433)-12),"-Protein"),'Table S1c. Species'!A:O,13,FALSE)/60)*VLOOKUP(CONCATENATE(RIGHT(A433,LEN(A433)-12),"-Protein"),'Table S1c. Species'!A:O,11,FALSE)+IF(ISBLANK(VLOOKUP(CONCATENATE(RIGHT(A433,LEN(A433)-12),"-Protein"),'Table S1c. Species'!A:O,14,FALSE)),0,(1/'Table S1e. Parameters'!B2+1/VLOOKUP(CONCATENATE(RIGHT(A433,LEN(A433)-12),"-Protein"),'Table S1c. Species'!A:O,14,FALSE)/60)*VLOOKUP(CONCATENATE(RIGHT(A433,LEN(A433)-12),"-Protein"),'Table S1c. Species'!A:O,12,FALSE)))/'Table S1c. Species'!J$289*POWER(2,21)</f>
        <v>8693.7914408092292</v>
      </c>
      <c r="I433" s="34" t="s">
        <v>45</v>
      </c>
      <c r="J433" s="35">
        <f>VLOOKUP(I433,'Table S1c. Species'!A:O,15,FALSE)</f>
        <v>5.0000000000000001E-4</v>
      </c>
      <c r="K433" s="59" t="s">
        <v>421</v>
      </c>
      <c r="L433" s="35">
        <f>VLOOKUP(K433,'Table S1c. Species'!A:O,15,FALSE)</f>
        <v>1.8848660639516785E-9</v>
      </c>
      <c r="M433" s="54" t="s">
        <v>1393</v>
      </c>
      <c r="N433" s="37" t="s">
        <v>1985</v>
      </c>
      <c r="O433" s="2" t="s">
        <v>1986</v>
      </c>
    </row>
    <row r="434" spans="1:15" ht="14" customHeight="1" x14ac:dyDescent="0.2">
      <c r="A434" s="2" t="s">
        <v>2026</v>
      </c>
      <c r="B434" s="2" t="s">
        <v>2027</v>
      </c>
      <c r="C434" s="2" t="s">
        <v>8</v>
      </c>
      <c r="D434" s="2" t="s">
        <v>2028</v>
      </c>
      <c r="E434" s="2" t="b">
        <v>0</v>
      </c>
      <c r="F434" s="2" t="s">
        <v>1354</v>
      </c>
      <c r="G434" s="2" t="s">
        <v>3319</v>
      </c>
      <c r="H434" s="3">
        <f>LN(2)*((1/'Table S1e. Parameters'!B2+1/VLOOKUP(CONCATENATE(RIGHT(A434,LEN(A434)-12),"-Protein"),'Table S1c. Species'!A:O,13,FALSE)/60)*VLOOKUP(CONCATENATE(RIGHT(A434,LEN(A434)-12),"-Protein"),'Table S1c. Species'!A:O,11,FALSE)+IF(ISBLANK(VLOOKUP(CONCATENATE(RIGHT(A434,LEN(A434)-12),"-Protein"),'Table S1c. Species'!A:O,14,FALSE)),0,(1/'Table S1e. Parameters'!B2+1/VLOOKUP(CONCATENATE(RIGHT(A434,LEN(A434)-12),"-Protein"),'Table S1c. Species'!A:O,14,FALSE)/60)*VLOOKUP(CONCATENATE(RIGHT(A434,LEN(A434)-12),"-Protein"),'Table S1c. Species'!A:O,12,FALSE)))/'Table S1c. Species'!J$289*POWER(2,21)</f>
        <v>16234.840201522824</v>
      </c>
      <c r="I434" s="34" t="s">
        <v>45</v>
      </c>
      <c r="J434" s="35">
        <f>VLOOKUP(I434,'Table S1c. Species'!A:O,15,FALSE)</f>
        <v>5.0000000000000001E-4</v>
      </c>
      <c r="K434" s="59" t="s">
        <v>426</v>
      </c>
      <c r="L434" s="35">
        <f>VLOOKUP(K434,'Table S1c. Species'!A:O,15,FALSE)</f>
        <v>1.8848660639516785E-9</v>
      </c>
      <c r="M434" s="54" t="s">
        <v>1393</v>
      </c>
      <c r="N434" s="37" t="s">
        <v>1985</v>
      </c>
      <c r="O434" s="2" t="s">
        <v>1986</v>
      </c>
    </row>
    <row r="435" spans="1:15" ht="14" customHeight="1" x14ac:dyDescent="0.2">
      <c r="A435" s="2" t="s">
        <v>2029</v>
      </c>
      <c r="B435" s="2" t="s">
        <v>2030</v>
      </c>
      <c r="C435" s="2" t="s">
        <v>8</v>
      </c>
      <c r="D435" s="2" t="s">
        <v>2031</v>
      </c>
      <c r="E435" s="2" t="b">
        <v>0</v>
      </c>
      <c r="F435" s="2" t="s">
        <v>1354</v>
      </c>
      <c r="G435" s="2" t="s">
        <v>3320</v>
      </c>
      <c r="H435" s="3">
        <f>LN(2)*((1/'Table S1e. Parameters'!B2+1/VLOOKUP(CONCATENATE(RIGHT(A435,LEN(A435)-12),"-Protein"),'Table S1c. Species'!A:O,13,FALSE)/60)*VLOOKUP(CONCATENATE(RIGHT(A435,LEN(A435)-12),"-Protein"),'Table S1c. Species'!A:O,11,FALSE)+IF(ISBLANK(VLOOKUP(CONCATENATE(RIGHT(A435,LEN(A435)-12),"-Protein"),'Table S1c. Species'!A:O,14,FALSE)),0,(1/'Table S1e. Parameters'!B2+1/VLOOKUP(CONCATENATE(RIGHT(A435,LEN(A435)-12),"-Protein"),'Table S1c. Species'!A:O,14,FALSE)/60)*VLOOKUP(CONCATENATE(RIGHT(A435,LEN(A435)-12),"-Protein"),'Table S1c. Species'!A:O,12,FALSE)))/'Table S1c. Species'!J$289*POWER(2,21)</f>
        <v>7180.6442530421464</v>
      </c>
      <c r="I435" s="34" t="s">
        <v>45</v>
      </c>
      <c r="J435" s="35">
        <f>VLOOKUP(I435,'Table S1c. Species'!A:O,15,FALSE)</f>
        <v>5.0000000000000001E-4</v>
      </c>
      <c r="K435" s="59" t="s">
        <v>431</v>
      </c>
      <c r="L435" s="35">
        <f>VLOOKUP(K435,'Table S1c. Species'!A:O,15,FALSE)</f>
        <v>1.8848660639516785E-9</v>
      </c>
      <c r="M435" s="54" t="s">
        <v>1393</v>
      </c>
      <c r="N435" s="37" t="s">
        <v>1985</v>
      </c>
      <c r="O435" s="2" t="s">
        <v>1986</v>
      </c>
    </row>
    <row r="436" spans="1:15" ht="14" customHeight="1" x14ac:dyDescent="0.2">
      <c r="A436" s="2" t="s">
        <v>2032</v>
      </c>
      <c r="B436" s="2" t="s">
        <v>2033</v>
      </c>
      <c r="C436" s="2" t="s">
        <v>8</v>
      </c>
      <c r="D436" s="2" t="s">
        <v>2034</v>
      </c>
      <c r="E436" s="2" t="b">
        <v>0</v>
      </c>
      <c r="F436" s="2" t="s">
        <v>1354</v>
      </c>
      <c r="G436" s="2" t="s">
        <v>3321</v>
      </c>
      <c r="H436" s="3">
        <f>LN(2)*((1/'Table S1e. Parameters'!B2+1/VLOOKUP(CONCATENATE(RIGHT(A436,LEN(A436)-12),"-Protein"),'Table S1c. Species'!A:O,13,FALSE)/60)*VLOOKUP(CONCATENATE(RIGHT(A436,LEN(A436)-12),"-Protein"),'Table S1c. Species'!A:O,11,FALSE)+IF(ISBLANK(VLOOKUP(CONCATENATE(RIGHT(A436,LEN(A436)-12),"-Protein"),'Table S1c. Species'!A:O,14,FALSE)),0,(1/'Table S1e. Parameters'!B2+1/VLOOKUP(CONCATENATE(RIGHT(A436,LEN(A436)-12),"-Protein"),'Table S1c. Species'!A:O,14,FALSE)/60)*VLOOKUP(CONCATENATE(RIGHT(A436,LEN(A436)-12),"-Protein"),'Table S1c. Species'!A:O,12,FALSE)))/'Table S1c. Species'!J$289*POWER(2,21)</f>
        <v>49074.045807184149</v>
      </c>
      <c r="I436" s="34" t="s">
        <v>45</v>
      </c>
      <c r="J436" s="35">
        <f>VLOOKUP(I436,'Table S1c. Species'!A:O,15,FALSE)</f>
        <v>5.0000000000000001E-4</v>
      </c>
      <c r="K436" s="59" t="s">
        <v>436</v>
      </c>
      <c r="L436" s="35">
        <f>VLOOKUP(K436,'Table S1c. Species'!A:O,15,FALSE)</f>
        <v>1.8848660639516785E-9</v>
      </c>
      <c r="M436" s="54" t="s">
        <v>1393</v>
      </c>
      <c r="N436" s="37" t="s">
        <v>1985</v>
      </c>
      <c r="O436" s="2" t="s">
        <v>1986</v>
      </c>
    </row>
    <row r="437" spans="1:15" ht="14" customHeight="1" x14ac:dyDescent="0.2">
      <c r="A437" s="2" t="s">
        <v>2035</v>
      </c>
      <c r="B437" s="2" t="s">
        <v>2036</v>
      </c>
      <c r="C437" s="2" t="s">
        <v>8</v>
      </c>
      <c r="D437" s="2" t="s">
        <v>2037</v>
      </c>
      <c r="E437" s="2" t="b">
        <v>0</v>
      </c>
      <c r="F437" s="2" t="s">
        <v>1354</v>
      </c>
      <c r="G437" s="2" t="s">
        <v>3322</v>
      </c>
      <c r="H437" s="3">
        <f>LN(2)*((1/'Table S1e. Parameters'!B2+1/VLOOKUP(CONCATENATE(RIGHT(A437,LEN(A437)-12),"-Protein"),'Table S1c. Species'!A:O,13,FALSE)/60)*VLOOKUP(CONCATENATE(RIGHT(A437,LEN(A437)-12),"-Protein"),'Table S1c. Species'!A:O,11,FALSE)+IF(ISBLANK(VLOOKUP(CONCATENATE(RIGHT(A437,LEN(A437)-12),"-Protein"),'Table S1c. Species'!A:O,14,FALSE)),0,(1/'Table S1e. Parameters'!B2+1/VLOOKUP(CONCATENATE(RIGHT(A437,LEN(A437)-12),"-Protein"),'Table S1c. Species'!A:O,14,FALSE)/60)*VLOOKUP(CONCATENATE(RIGHT(A437,LEN(A437)-12),"-Protein"),'Table S1c. Species'!A:O,12,FALSE)))/'Table S1c. Species'!J$289*POWER(2,21)</f>
        <v>46992.826850986625</v>
      </c>
      <c r="I437" s="34" t="s">
        <v>45</v>
      </c>
      <c r="J437" s="35">
        <f>VLOOKUP(I437,'Table S1c. Species'!A:O,15,FALSE)</f>
        <v>5.0000000000000001E-4</v>
      </c>
      <c r="K437" s="59" t="s">
        <v>441</v>
      </c>
      <c r="L437" s="35">
        <f>VLOOKUP(K437,'Table S1c. Species'!A:O,15,FALSE)</f>
        <v>1.8848660639516785E-9</v>
      </c>
      <c r="M437" s="54" t="s">
        <v>1393</v>
      </c>
      <c r="N437" s="37" t="s">
        <v>1985</v>
      </c>
      <c r="O437" s="2" t="s">
        <v>1986</v>
      </c>
    </row>
    <row r="438" spans="1:15" ht="14" customHeight="1" x14ac:dyDescent="0.2">
      <c r="A438" s="2" t="s">
        <v>2038</v>
      </c>
      <c r="B438" s="2" t="s">
        <v>2039</v>
      </c>
      <c r="C438" s="2" t="s">
        <v>8</v>
      </c>
      <c r="D438" s="2" t="s">
        <v>2040</v>
      </c>
      <c r="E438" s="2" t="b">
        <v>0</v>
      </c>
      <c r="F438" s="2" t="s">
        <v>1354</v>
      </c>
      <c r="G438" s="2" t="s">
        <v>3323</v>
      </c>
      <c r="H438" s="3">
        <f>LN(2)*((1/'Table S1e. Parameters'!B2+1/VLOOKUP(CONCATENATE(RIGHT(A438,LEN(A438)-12),"-Protein"),'Table S1c. Species'!A:O,13,FALSE)/60)*VLOOKUP(CONCATENATE(RIGHT(A438,LEN(A438)-12),"-Protein"),'Table S1c. Species'!A:O,11,FALSE)+IF(ISBLANK(VLOOKUP(CONCATENATE(RIGHT(A438,LEN(A438)-12),"-Protein"),'Table S1c. Species'!A:O,14,FALSE)),0,(1/'Table S1e. Parameters'!B2+1/VLOOKUP(CONCATENATE(RIGHT(A438,LEN(A438)-12),"-Protein"),'Table S1c. Species'!A:O,14,FALSE)/60)*VLOOKUP(CONCATENATE(RIGHT(A438,LEN(A438)-12),"-Protein"),'Table S1c. Species'!A:O,12,FALSE)))/'Table S1c. Species'!J$289*POWER(2,21)</f>
        <v>221035.68069071317</v>
      </c>
      <c r="I438" s="34" t="s">
        <v>45</v>
      </c>
      <c r="J438" s="35">
        <f>VLOOKUP(I438,'Table S1c. Species'!A:O,15,FALSE)</f>
        <v>5.0000000000000001E-4</v>
      </c>
      <c r="K438" s="59" t="s">
        <v>446</v>
      </c>
      <c r="L438" s="35">
        <f>VLOOKUP(K438,'Table S1c. Species'!A:O,15,FALSE)</f>
        <v>4.5598895733500194E-9</v>
      </c>
      <c r="M438" s="54" t="s">
        <v>1393</v>
      </c>
      <c r="N438" s="37" t="s">
        <v>1985</v>
      </c>
      <c r="O438" s="2" t="s">
        <v>1986</v>
      </c>
    </row>
    <row r="439" spans="1:15" ht="14" customHeight="1" x14ac:dyDescent="0.2">
      <c r="A439" s="2" t="s">
        <v>2041</v>
      </c>
      <c r="B439" s="2" t="s">
        <v>2042</v>
      </c>
      <c r="C439" s="2" t="s">
        <v>8</v>
      </c>
      <c r="D439" s="2" t="s">
        <v>2043</v>
      </c>
      <c r="E439" s="2" t="b">
        <v>0</v>
      </c>
      <c r="F439" s="2" t="s">
        <v>1354</v>
      </c>
      <c r="G439" s="2" t="s">
        <v>3324</v>
      </c>
      <c r="H439" s="3">
        <f>LN(2)*((1/'Table S1e. Parameters'!B2+1/VLOOKUP(CONCATENATE(RIGHT(A439,LEN(A439)-12),"-Protein"),'Table S1c. Species'!A:O,13,FALSE)/60)*VLOOKUP(CONCATENATE(RIGHT(A439,LEN(A439)-12),"-Protein"),'Table S1c. Species'!A:O,11,FALSE)+IF(ISBLANK(VLOOKUP(CONCATENATE(RIGHT(A439,LEN(A439)-12),"-Protein"),'Table S1c. Species'!A:O,14,FALSE)),0,(1/'Table S1e. Parameters'!B2+1/VLOOKUP(CONCATENATE(RIGHT(A439,LEN(A439)-12),"-Protein"),'Table S1c. Species'!A:O,14,FALSE)/60)*VLOOKUP(CONCATENATE(RIGHT(A439,LEN(A439)-12),"-Protein"),'Table S1c. Species'!A:O,12,FALSE)))/'Table S1c. Species'!J$289*POWER(2,21)</f>
        <v>19038.8629926799</v>
      </c>
      <c r="I439" s="34" t="s">
        <v>45</v>
      </c>
      <c r="J439" s="35">
        <f>VLOOKUP(I439,'Table S1c. Species'!A:O,15,FALSE)</f>
        <v>5.0000000000000001E-4</v>
      </c>
      <c r="K439" s="59" t="s">
        <v>451</v>
      </c>
      <c r="L439" s="35">
        <f>VLOOKUP(K439,'Table S1c. Species'!A:O,15,FALSE)</f>
        <v>1.8848660639516785E-9</v>
      </c>
      <c r="M439" s="54" t="s">
        <v>1393</v>
      </c>
      <c r="N439" s="37" t="s">
        <v>1985</v>
      </c>
      <c r="O439" s="2" t="s">
        <v>1986</v>
      </c>
    </row>
    <row r="440" spans="1:15" ht="14" customHeight="1" x14ac:dyDescent="0.2">
      <c r="A440" s="2" t="s">
        <v>2044</v>
      </c>
      <c r="B440" s="2" t="s">
        <v>2045</v>
      </c>
      <c r="C440" s="2" t="s">
        <v>8</v>
      </c>
      <c r="D440" s="2" t="s">
        <v>2046</v>
      </c>
      <c r="E440" s="2" t="b">
        <v>0</v>
      </c>
      <c r="F440" s="2" t="s">
        <v>1354</v>
      </c>
      <c r="G440" s="2" t="s">
        <v>3325</v>
      </c>
      <c r="H440" s="3">
        <f>LN(2)*((1/'Table S1e. Parameters'!B2+1/VLOOKUP(CONCATENATE(RIGHT(A440,LEN(A440)-12),"-Protein"),'Table S1c. Species'!A:O,13,FALSE)/60)*VLOOKUP(CONCATENATE(RIGHT(A440,LEN(A440)-12),"-Protein"),'Table S1c. Species'!A:O,11,FALSE)+IF(ISBLANK(VLOOKUP(CONCATENATE(RIGHT(A440,LEN(A440)-12),"-Protein"),'Table S1c. Species'!A:O,14,FALSE)),0,(1/'Table S1e. Parameters'!B2+1/VLOOKUP(CONCATENATE(RIGHT(A440,LEN(A440)-12),"-Protein"),'Table S1c. Species'!A:O,14,FALSE)/60)*VLOOKUP(CONCATENATE(RIGHT(A440,LEN(A440)-12),"-Protein"),'Table S1c. Species'!A:O,12,FALSE)))/'Table S1c. Species'!J$289*POWER(2,21)</f>
        <v>12955.800889211525</v>
      </c>
      <c r="I440" s="34" t="s">
        <v>45</v>
      </c>
      <c r="J440" s="35">
        <f>VLOOKUP(I440,'Table S1c. Species'!A:O,15,FALSE)</f>
        <v>5.0000000000000001E-4</v>
      </c>
      <c r="K440" s="59" t="s">
        <v>456</v>
      </c>
      <c r="L440" s="35">
        <f>VLOOKUP(K440,'Table S1c. Species'!A:O,15,FALSE)</f>
        <v>1.8848660639516785E-9</v>
      </c>
      <c r="M440" s="54" t="s">
        <v>1393</v>
      </c>
      <c r="N440" s="37" t="s">
        <v>1985</v>
      </c>
      <c r="O440" s="2" t="s">
        <v>1986</v>
      </c>
    </row>
    <row r="441" spans="1:15" ht="14" customHeight="1" x14ac:dyDescent="0.2">
      <c r="A441" s="2" t="s">
        <v>2047</v>
      </c>
      <c r="B441" s="2" t="s">
        <v>2048</v>
      </c>
      <c r="C441" s="2" t="s">
        <v>8</v>
      </c>
      <c r="D441" s="2" t="s">
        <v>2049</v>
      </c>
      <c r="E441" s="2" t="b">
        <v>0</v>
      </c>
      <c r="F441" s="2" t="s">
        <v>1354</v>
      </c>
      <c r="G441" s="2" t="s">
        <v>3326</v>
      </c>
      <c r="H441" s="3">
        <f>LN(2)*((1/'Table S1e. Parameters'!B2+1/VLOOKUP(CONCATENATE(RIGHT(A441,LEN(A441)-12),"-Protein"),'Table S1c. Species'!A:O,13,FALSE)/60)*VLOOKUP(CONCATENATE(RIGHT(A441,LEN(A441)-12),"-Protein"),'Table S1c. Species'!A:O,11,FALSE)+IF(ISBLANK(VLOOKUP(CONCATENATE(RIGHT(A441,LEN(A441)-12),"-Protein"),'Table S1c. Species'!A:O,14,FALSE)),0,(1/'Table S1e. Parameters'!B2+1/VLOOKUP(CONCATENATE(RIGHT(A441,LEN(A441)-12),"-Protein"),'Table S1c. Species'!A:O,14,FALSE)/60)*VLOOKUP(CONCATENATE(RIGHT(A441,LEN(A441)-12),"-Protein"),'Table S1c. Species'!A:O,12,FALSE)))/'Table S1c. Species'!J$289*POWER(2,21)</f>
        <v>20152.590285596711</v>
      </c>
      <c r="I441" s="34" t="s">
        <v>45</v>
      </c>
      <c r="J441" s="35">
        <f>VLOOKUP(I441,'Table S1c. Species'!A:O,15,FALSE)</f>
        <v>5.0000000000000001E-4</v>
      </c>
      <c r="K441" s="59" t="s">
        <v>461</v>
      </c>
      <c r="L441" s="35">
        <f>VLOOKUP(K441,'Table S1c. Species'!A:O,15,FALSE)</f>
        <v>1.8848660639516785E-9</v>
      </c>
      <c r="M441" s="54" t="s">
        <v>1393</v>
      </c>
      <c r="N441" s="37" t="s">
        <v>1985</v>
      </c>
      <c r="O441" s="2" t="s">
        <v>1986</v>
      </c>
    </row>
    <row r="442" spans="1:15" ht="14" customHeight="1" x14ac:dyDescent="0.2">
      <c r="A442" s="2" t="s">
        <v>2050</v>
      </c>
      <c r="B442" s="2" t="s">
        <v>2051</v>
      </c>
      <c r="C442" s="2" t="s">
        <v>8</v>
      </c>
      <c r="D442" s="2" t="s">
        <v>2052</v>
      </c>
      <c r="E442" s="2" t="b">
        <v>0</v>
      </c>
      <c r="F442" s="2" t="s">
        <v>1354</v>
      </c>
      <c r="G442" s="2" t="s">
        <v>3327</v>
      </c>
      <c r="H442" s="3">
        <f>LN(2)*((1/'Table S1e. Parameters'!B2+1/VLOOKUP(CONCATENATE(RIGHT(A442,LEN(A442)-12),"-Protein"),'Table S1c. Species'!A:O,13,FALSE)/60)*VLOOKUP(CONCATENATE(RIGHT(A442,LEN(A442)-12),"-Protein"),'Table S1c. Species'!A:O,11,FALSE)+IF(ISBLANK(VLOOKUP(CONCATENATE(RIGHT(A442,LEN(A442)-12),"-Protein"),'Table S1c. Species'!A:O,14,FALSE)),0,(1/'Table S1e. Parameters'!B2+1/VLOOKUP(CONCATENATE(RIGHT(A442,LEN(A442)-12),"-Protein"),'Table S1c. Species'!A:O,14,FALSE)/60)*VLOOKUP(CONCATENATE(RIGHT(A442,LEN(A442)-12),"-Protein"),'Table S1c. Species'!A:O,12,FALSE)))/'Table S1c. Species'!J$289*POWER(2,21)</f>
        <v>12955.800889211525</v>
      </c>
      <c r="I442" s="34" t="s">
        <v>45</v>
      </c>
      <c r="J442" s="35">
        <f>VLOOKUP(I442,'Table S1c. Species'!A:O,15,FALSE)</f>
        <v>5.0000000000000001E-4</v>
      </c>
      <c r="K442" s="59" t="s">
        <v>466</v>
      </c>
      <c r="L442" s="35">
        <f>VLOOKUP(K442,'Table S1c. Species'!A:O,15,FALSE)</f>
        <v>1.8848660639516785E-9</v>
      </c>
      <c r="M442" s="54" t="s">
        <v>1393</v>
      </c>
      <c r="N442" s="37" t="s">
        <v>1985</v>
      </c>
      <c r="O442" s="2" t="s">
        <v>1986</v>
      </c>
    </row>
    <row r="443" spans="1:15" ht="14" customHeight="1" x14ac:dyDescent="0.2">
      <c r="A443" s="2" t="s">
        <v>2053</v>
      </c>
      <c r="B443" s="2" t="s">
        <v>2054</v>
      </c>
      <c r="C443" s="2" t="s">
        <v>8</v>
      </c>
      <c r="D443" s="2" t="s">
        <v>2055</v>
      </c>
      <c r="E443" s="2" t="b">
        <v>0</v>
      </c>
      <c r="F443" s="2" t="s">
        <v>1354</v>
      </c>
      <c r="G443" s="2" t="s">
        <v>3328</v>
      </c>
      <c r="H443" s="3">
        <f>LN(2)*((1/'Table S1e. Parameters'!B2+1/VLOOKUP(CONCATENATE(RIGHT(A443,LEN(A443)-12),"-Protein"),'Table S1c. Species'!A:O,13,FALSE)/60)*VLOOKUP(CONCATENATE(RIGHT(A443,LEN(A443)-12),"-Protein"),'Table S1c. Species'!A:O,11,FALSE)+IF(ISBLANK(VLOOKUP(CONCATENATE(RIGHT(A443,LEN(A443)-12),"-Protein"),'Table S1c. Species'!A:O,14,FALSE)),0,(1/'Table S1e. Parameters'!B2+1/VLOOKUP(CONCATENATE(RIGHT(A443,LEN(A443)-12),"-Protein"),'Table S1c. Species'!A:O,14,FALSE)/60)*VLOOKUP(CONCATENATE(RIGHT(A443,LEN(A443)-12),"-Protein"),'Table S1c. Species'!A:O,12,FALSE)))/'Table S1c. Species'!J$289*POWER(2,21)</f>
        <v>25224.03495155412</v>
      </c>
      <c r="I443" s="34" t="s">
        <v>45</v>
      </c>
      <c r="J443" s="35">
        <f>VLOOKUP(I443,'Table S1c. Species'!A:O,15,FALSE)</f>
        <v>5.0000000000000001E-4</v>
      </c>
      <c r="K443" s="59" t="s">
        <v>471</v>
      </c>
      <c r="L443" s="35">
        <f>VLOOKUP(K443,'Table S1c. Species'!A:O,15,FALSE)</f>
        <v>1.8848660639516785E-9</v>
      </c>
      <c r="M443" s="54" t="s">
        <v>1393</v>
      </c>
      <c r="N443" s="37" t="s">
        <v>1985</v>
      </c>
      <c r="O443" s="2" t="s">
        <v>1986</v>
      </c>
    </row>
    <row r="444" spans="1:15" ht="14" customHeight="1" x14ac:dyDescent="0.2">
      <c r="A444" s="2" t="s">
        <v>2056</v>
      </c>
      <c r="B444" s="2" t="s">
        <v>2057</v>
      </c>
      <c r="C444" s="2" t="s">
        <v>8</v>
      </c>
      <c r="D444" s="2" t="s">
        <v>2058</v>
      </c>
      <c r="E444" s="2" t="b">
        <v>0</v>
      </c>
      <c r="F444" s="2" t="s">
        <v>1354</v>
      </c>
      <c r="G444" s="2" t="s">
        <v>3329</v>
      </c>
      <c r="H444" s="3">
        <f>LN(2)*((1/'Table S1e. Parameters'!B2+1/VLOOKUP(CONCATENATE(RIGHT(A444,LEN(A444)-12),"-Protein"),'Table S1c. Species'!A:O,13,FALSE)/60)*VLOOKUP(CONCATENATE(RIGHT(A444,LEN(A444)-12),"-Protein"),'Table S1c. Species'!A:O,11,FALSE)+IF(ISBLANK(VLOOKUP(CONCATENATE(RIGHT(A444,LEN(A444)-12),"-Protein"),'Table S1c. Species'!A:O,14,FALSE)),0,(1/'Table S1e. Parameters'!B2+1/VLOOKUP(CONCATENATE(RIGHT(A444,LEN(A444)-12),"-Protein"),'Table S1c. Species'!A:O,14,FALSE)/60)*VLOOKUP(CONCATENATE(RIGHT(A444,LEN(A444)-12),"-Protein"),'Table S1c. Species'!A:O,12,FALSE)))/'Table S1c. Species'!J$289*POWER(2,21)</f>
        <v>46057.052258223914</v>
      </c>
      <c r="I444" s="34" t="s">
        <v>45</v>
      </c>
      <c r="J444" s="35">
        <f>VLOOKUP(I444,'Table S1c. Species'!A:O,15,FALSE)</f>
        <v>5.0000000000000001E-4</v>
      </c>
      <c r="K444" s="59" t="s">
        <v>476</v>
      </c>
      <c r="L444" s="35">
        <f>VLOOKUP(K444,'Table S1c. Species'!A:O,15,FALSE)</f>
        <v>1.8848660639516785E-9</v>
      </c>
      <c r="M444" s="54" t="s">
        <v>1393</v>
      </c>
      <c r="N444" s="37" t="s">
        <v>1985</v>
      </c>
      <c r="O444" s="2" t="s">
        <v>1986</v>
      </c>
    </row>
    <row r="445" spans="1:15" ht="14" customHeight="1" x14ac:dyDescent="0.2">
      <c r="A445" s="2" t="s">
        <v>2059</v>
      </c>
      <c r="B445" s="2" t="s">
        <v>2060</v>
      </c>
      <c r="C445" s="2" t="s">
        <v>8</v>
      </c>
      <c r="D445" s="2" t="s">
        <v>2061</v>
      </c>
      <c r="E445" s="2" t="b">
        <v>0</v>
      </c>
      <c r="F445" s="2" t="s">
        <v>1354</v>
      </c>
      <c r="G445" s="2" t="s">
        <v>3330</v>
      </c>
      <c r="H445" s="3">
        <f>LN(2)*((1/'Table S1e. Parameters'!B2+1/VLOOKUP(CONCATENATE(RIGHT(A445,LEN(A445)-12),"-Protein"),'Table S1c. Species'!A:O,13,FALSE)/60)*VLOOKUP(CONCATENATE(RIGHT(A445,LEN(A445)-12),"-Protein"),'Table S1c. Species'!A:O,11,FALSE)+IF(ISBLANK(VLOOKUP(CONCATENATE(RIGHT(A445,LEN(A445)-12),"-Protein"),'Table S1c. Species'!A:O,14,FALSE)),0,(1/'Table S1e. Parameters'!B2+1/VLOOKUP(CONCATENATE(RIGHT(A445,LEN(A445)-12),"-Protein"),'Table S1c. Species'!A:O,14,FALSE)/60)*VLOOKUP(CONCATENATE(RIGHT(A445,LEN(A445)-12),"-Protein"),'Table S1c. Species'!A:O,12,FALSE)))/'Table S1c. Species'!J$289*POWER(2,21)</f>
        <v>200467.31912477539</v>
      </c>
      <c r="I445" s="34" t="s">
        <v>45</v>
      </c>
      <c r="J445" s="35">
        <f>VLOOKUP(I445,'Table S1c. Species'!A:O,15,FALSE)</f>
        <v>5.0000000000000001E-4</v>
      </c>
      <c r="K445" s="59" t="s">
        <v>481</v>
      </c>
      <c r="L445" s="35">
        <f>VLOOKUP(K445,'Table S1c. Species'!A:O,15,FALSE)</f>
        <v>1.8848660639516785E-9</v>
      </c>
      <c r="M445" s="54" t="s">
        <v>1393</v>
      </c>
      <c r="N445" s="37" t="s">
        <v>1985</v>
      </c>
      <c r="O445" s="2" t="s">
        <v>1986</v>
      </c>
    </row>
    <row r="446" spans="1:15" ht="14" customHeight="1" x14ac:dyDescent="0.2">
      <c r="A446" s="2" t="s">
        <v>2062</v>
      </c>
      <c r="B446" s="2" t="s">
        <v>2063</v>
      </c>
      <c r="C446" s="2" t="s">
        <v>8</v>
      </c>
      <c r="D446" s="2" t="s">
        <v>2064</v>
      </c>
      <c r="E446" s="2" t="b">
        <v>0</v>
      </c>
      <c r="F446" s="2" t="s">
        <v>1354</v>
      </c>
      <c r="G446" s="2" t="s">
        <v>3331</v>
      </c>
      <c r="H446" s="3">
        <f>LN(2)*((1/'Table S1e. Parameters'!B2+1/VLOOKUP(CONCATENATE(RIGHT(A446,LEN(A446)-12),"-Protein"),'Table S1c. Species'!A:O,13,FALSE)/60)*VLOOKUP(CONCATENATE(RIGHT(A446,LEN(A446)-12),"-Protein"),'Table S1c. Species'!A:O,11,FALSE)+IF(ISBLANK(VLOOKUP(CONCATENATE(RIGHT(A446,LEN(A446)-12),"-Protein"),'Table S1c. Species'!A:O,14,FALSE)),0,(1/'Table S1e. Parameters'!B2+1/VLOOKUP(CONCATENATE(RIGHT(A446,LEN(A446)-12),"-Protein"),'Table S1c. Species'!A:O,14,FALSE)/60)*VLOOKUP(CONCATENATE(RIGHT(A446,LEN(A446)-12),"-Protein"),'Table S1c. Species'!A:O,12,FALSE)))/'Table S1c. Species'!J$289*POWER(2,21)</f>
        <v>196140.13466505538</v>
      </c>
      <c r="I446" s="34" t="s">
        <v>45</v>
      </c>
      <c r="J446" s="35">
        <f>VLOOKUP(I446,'Table S1c. Species'!A:O,15,FALSE)</f>
        <v>5.0000000000000001E-4</v>
      </c>
      <c r="K446" s="59" t="s">
        <v>486</v>
      </c>
      <c r="L446" s="35">
        <f>VLOOKUP(K446,'Table S1c. Species'!A:O,15,FALSE)</f>
        <v>1.8848660639516785E-9</v>
      </c>
      <c r="M446" s="54" t="s">
        <v>1393</v>
      </c>
      <c r="N446" s="37" t="s">
        <v>1985</v>
      </c>
      <c r="O446" s="2" t="s">
        <v>1986</v>
      </c>
    </row>
    <row r="447" spans="1:15" ht="14" customHeight="1" x14ac:dyDescent="0.2">
      <c r="A447" s="2" t="s">
        <v>2065</v>
      </c>
      <c r="B447" s="2" t="s">
        <v>2066</v>
      </c>
      <c r="C447" s="2" t="s">
        <v>8</v>
      </c>
      <c r="D447" s="2" t="s">
        <v>2067</v>
      </c>
      <c r="E447" s="2" t="b">
        <v>0</v>
      </c>
      <c r="F447" s="2" t="s">
        <v>1354</v>
      </c>
      <c r="G447" s="2" t="s">
        <v>3332</v>
      </c>
      <c r="H447" s="3">
        <f>LN(2)*((1/'Table S1e. Parameters'!B2+1/VLOOKUP(CONCATENATE(RIGHT(A447,LEN(A447)-12),"-Protein"),'Table S1c. Species'!A:O,13,FALSE)/60)*VLOOKUP(CONCATENATE(RIGHT(A447,LEN(A447)-12),"-Protein"),'Table S1c. Species'!A:O,11,FALSE)+IF(ISBLANK(VLOOKUP(CONCATENATE(RIGHT(A447,LEN(A447)-12),"-Protein"),'Table S1c. Species'!A:O,14,FALSE)),0,(1/'Table S1e. Parameters'!B2+1/VLOOKUP(CONCATENATE(RIGHT(A447,LEN(A447)-12),"-Protein"),'Table S1c. Species'!A:O,14,FALSE)/60)*VLOOKUP(CONCATENATE(RIGHT(A447,LEN(A447)-12),"-Protein"),'Table S1c. Species'!A:O,12,FALSE)))/'Table S1c. Species'!J$289*POWER(2,21)</f>
        <v>38867.402667634575</v>
      </c>
      <c r="I447" s="34" t="s">
        <v>45</v>
      </c>
      <c r="J447" s="35">
        <f>VLOOKUP(I447,'Table S1c. Species'!A:O,15,FALSE)</f>
        <v>5.0000000000000001E-4</v>
      </c>
      <c r="K447" s="59" t="s">
        <v>491</v>
      </c>
      <c r="L447" s="35">
        <f>VLOOKUP(K447,'Table S1c. Species'!A:O,15,FALSE)</f>
        <v>1.8848660639516785E-9</v>
      </c>
      <c r="M447" s="54" t="s">
        <v>1393</v>
      </c>
      <c r="N447" s="37" t="s">
        <v>1985</v>
      </c>
      <c r="O447" s="2" t="s">
        <v>1986</v>
      </c>
    </row>
    <row r="448" spans="1:15" ht="14" customHeight="1" x14ac:dyDescent="0.2">
      <c r="A448" s="2" t="s">
        <v>2128</v>
      </c>
      <c r="B448" s="2" t="s">
        <v>2129</v>
      </c>
      <c r="C448" s="2" t="s">
        <v>8</v>
      </c>
      <c r="D448" s="2" t="s">
        <v>2130</v>
      </c>
      <c r="E448" s="2" t="b">
        <v>0</v>
      </c>
      <c r="F448" s="2" t="s">
        <v>1354</v>
      </c>
      <c r="G448" s="2" t="s">
        <v>3333</v>
      </c>
      <c r="H448" s="3">
        <f>LN(2)*((1/'Table S1e. Parameters'!B2+1/VLOOKUP(CONCATENATE(RIGHT(A448,LEN(A448)-12),"-Protein"),'Table S1c. Species'!A:O,13,FALSE)/60)*VLOOKUP(CONCATENATE(RIGHT(A448,LEN(A448)-12),"-Protein"),'Table S1c. Species'!A:O,11,FALSE)+IF(ISBLANK(VLOOKUP(CONCATENATE(RIGHT(A448,LEN(A448)-12),"-Protein"),'Table S1c. Species'!A:O,14,FALSE)),0,(1/'Table S1e. Parameters'!B2+1/VLOOKUP(CONCATENATE(RIGHT(A448,LEN(A448)-12),"-Protein"),'Table S1c. Species'!A:O,14,FALSE)/60)*VLOOKUP(CONCATENATE(RIGHT(A448,LEN(A448)-12),"-Protein"),'Table S1c. Species'!A:O,12,FALSE)))/'Table S1c. Species'!J$289*POWER(2,21)</f>
        <v>25977.419332711866</v>
      </c>
      <c r="I448" s="34" t="s">
        <v>45</v>
      </c>
      <c r="J448" s="35">
        <f>VLOOKUP(I448,'Table S1c. Species'!A:O,15,FALSE)</f>
        <v>5.0000000000000001E-4</v>
      </c>
      <c r="K448" s="59" t="s">
        <v>611</v>
      </c>
      <c r="L448" s="35">
        <f>VLOOKUP(K448,'Table S1c. Species'!A:O,15,FALSE)</f>
        <v>2.1768797244039419E-9</v>
      </c>
      <c r="M448" s="54" t="s">
        <v>1393</v>
      </c>
      <c r="N448" s="37" t="s">
        <v>1985</v>
      </c>
      <c r="O448" s="2" t="s">
        <v>1986</v>
      </c>
    </row>
    <row r="449" spans="1:15" ht="14" customHeight="1" x14ac:dyDescent="0.2">
      <c r="A449" s="2" t="s">
        <v>2152</v>
      </c>
      <c r="B449" s="2" t="s">
        <v>2153</v>
      </c>
      <c r="C449" s="2" t="s">
        <v>8</v>
      </c>
      <c r="D449" s="2" t="s">
        <v>2154</v>
      </c>
      <c r="E449" s="2" t="b">
        <v>0</v>
      </c>
      <c r="F449" s="2" t="s">
        <v>1354</v>
      </c>
      <c r="G449" s="2" t="s">
        <v>3334</v>
      </c>
      <c r="H449" s="3">
        <f>LN(2)*((1/'Table S1e. Parameters'!B2+1/VLOOKUP(CONCATENATE(RIGHT(A449,LEN(A449)-12),"-Protein"),'Table S1c. Species'!A:O,13,FALSE)/60)*VLOOKUP(CONCATENATE(RIGHT(A449,LEN(A449)-12),"-Protein"),'Table S1c. Species'!A:O,11,FALSE)+IF(ISBLANK(VLOOKUP(CONCATENATE(RIGHT(A449,LEN(A449)-12),"-Protein"),'Table S1c. Species'!A:O,14,FALSE)),0,(1/'Table S1e. Parameters'!B2+1/VLOOKUP(CONCATENATE(RIGHT(A449,LEN(A449)-12),"-Protein"),'Table S1c. Species'!A:O,14,FALSE)/60)*VLOOKUP(CONCATENATE(RIGHT(A449,LEN(A449)-12),"-Protein"),'Table S1c. Species'!A:O,12,FALSE)))/'Table S1c. Species'!J$289*POWER(2,21)</f>
        <v>28824.310591086687</v>
      </c>
      <c r="I449" s="34" t="s">
        <v>45</v>
      </c>
      <c r="J449" s="35">
        <f>VLOOKUP(I449,'Table S1c. Species'!A:O,15,FALSE)</f>
        <v>5.0000000000000001E-4</v>
      </c>
      <c r="K449" s="59" t="s">
        <v>651</v>
      </c>
      <c r="L449" s="35">
        <f>VLOOKUP(K449,'Table S1c. Species'!A:O,15,FALSE)</f>
        <v>2.238314881163148E-9</v>
      </c>
      <c r="M449" s="54" t="s">
        <v>1393</v>
      </c>
      <c r="N449" s="37" t="s">
        <v>1985</v>
      </c>
      <c r="O449" s="2" t="s">
        <v>1986</v>
      </c>
    </row>
    <row r="450" spans="1:15" ht="14" customHeight="1" x14ac:dyDescent="0.2">
      <c r="A450" s="2" t="s">
        <v>2155</v>
      </c>
      <c r="B450" s="2" t="s">
        <v>2156</v>
      </c>
      <c r="C450" s="2" t="s">
        <v>8</v>
      </c>
      <c r="D450" s="2" t="s">
        <v>2157</v>
      </c>
      <c r="E450" s="2" t="b">
        <v>0</v>
      </c>
      <c r="F450" s="2" t="s">
        <v>1354</v>
      </c>
      <c r="G450" s="2" t="s">
        <v>3335</v>
      </c>
      <c r="H450" s="3">
        <f>LN(2)*((1/'Table S1e. Parameters'!B2+1/VLOOKUP(CONCATENATE(RIGHT(A450,LEN(A450)-12),"-Protein"),'Table S1c. Species'!A:O,13,FALSE)/60)*VLOOKUP(CONCATENATE(RIGHT(A450,LEN(A450)-12),"-Protein"),'Table S1c. Species'!A:O,11,FALSE)+IF(ISBLANK(VLOOKUP(CONCATENATE(RIGHT(A450,LEN(A450)-12),"-Protein"),'Table S1c. Species'!A:O,14,FALSE)),0,(1/'Table S1e. Parameters'!B2+1/VLOOKUP(CONCATENATE(RIGHT(A450,LEN(A450)-12),"-Protein"),'Table S1c. Species'!A:O,14,FALSE)/60)*VLOOKUP(CONCATENATE(RIGHT(A450,LEN(A450)-12),"-Protein"),'Table S1c. Species'!A:O,12,FALSE)))/'Table S1c. Species'!J$289*POWER(2,21)</f>
        <v>28642.236975993845</v>
      </c>
      <c r="I450" s="34" t="s">
        <v>45</v>
      </c>
      <c r="J450" s="35">
        <f>VLOOKUP(I450,'Table S1c. Species'!A:O,15,FALSE)</f>
        <v>5.0000000000000001E-4</v>
      </c>
      <c r="K450" s="59" t="s">
        <v>656</v>
      </c>
      <c r="L450" s="35">
        <f>VLOOKUP(K450,'Table S1c. Species'!A:O,15,FALSE)</f>
        <v>2.1768797244039419E-9</v>
      </c>
      <c r="M450" s="54" t="s">
        <v>1393</v>
      </c>
      <c r="N450" s="37" t="s">
        <v>1985</v>
      </c>
      <c r="O450" s="2" t="s">
        <v>1986</v>
      </c>
    </row>
    <row r="451" spans="1:15" ht="14" customHeight="1" x14ac:dyDescent="0.2">
      <c r="A451" s="2" t="s">
        <v>2158</v>
      </c>
      <c r="B451" s="2" t="s">
        <v>2159</v>
      </c>
      <c r="C451" s="2" t="s">
        <v>8</v>
      </c>
      <c r="D451" s="2" t="s">
        <v>2160</v>
      </c>
      <c r="E451" s="2" t="b">
        <v>0</v>
      </c>
      <c r="F451" s="2" t="s">
        <v>1354</v>
      </c>
      <c r="G451" s="2" t="s">
        <v>3336</v>
      </c>
      <c r="H451" s="3">
        <f>LN(2)*((1/'Table S1e. Parameters'!B2+1/VLOOKUP(CONCATENATE(RIGHT(A451,LEN(A451)-12),"-Protein"),'Table S1c. Species'!A:O,13,FALSE)/60)*VLOOKUP(CONCATENATE(RIGHT(A451,LEN(A451)-12),"-Protein"),'Table S1c. Species'!A:O,11,FALSE)+IF(ISBLANK(VLOOKUP(CONCATENATE(RIGHT(A451,LEN(A451)-12),"-Protein"),'Table S1c. Species'!A:O,14,FALSE)),0,(1/'Table S1e. Parameters'!B2+1/VLOOKUP(CONCATENATE(RIGHT(A451,LEN(A451)-12),"-Protein"),'Table S1c. Species'!A:O,14,FALSE)/60)*VLOOKUP(CONCATENATE(RIGHT(A451,LEN(A451)-12),"-Protein"),'Table S1c. Species'!A:O,12,FALSE)))/'Table S1c. Species'!J$289*POWER(2,21)</f>
        <v>28824.310591086687</v>
      </c>
      <c r="I451" s="34" t="s">
        <v>45</v>
      </c>
      <c r="J451" s="35">
        <f>VLOOKUP(I451,'Table S1c. Species'!A:O,15,FALSE)</f>
        <v>5.0000000000000001E-4</v>
      </c>
      <c r="K451" s="59" t="s">
        <v>661</v>
      </c>
      <c r="L451" s="35">
        <f>VLOOKUP(K451,'Table S1c. Species'!A:O,15,FALSE)</f>
        <v>3.0157403544723979E-9</v>
      </c>
      <c r="M451" s="54" t="s">
        <v>1393</v>
      </c>
      <c r="N451" s="37" t="s">
        <v>1985</v>
      </c>
      <c r="O451" s="2" t="s">
        <v>1986</v>
      </c>
    </row>
    <row r="452" spans="1:15" ht="14" customHeight="1" x14ac:dyDescent="0.2">
      <c r="A452" s="2" t="s">
        <v>2161</v>
      </c>
      <c r="B452" s="2" t="s">
        <v>2162</v>
      </c>
      <c r="C452" s="2" t="s">
        <v>8</v>
      </c>
      <c r="D452" s="2" t="s">
        <v>2163</v>
      </c>
      <c r="E452" s="2" t="b">
        <v>0</v>
      </c>
      <c r="F452" s="2" t="s">
        <v>1354</v>
      </c>
      <c r="G452" s="2" t="s">
        <v>3337</v>
      </c>
      <c r="H452" s="3">
        <f>LN(2)*((1/'Table S1e. Parameters'!B2+1/VLOOKUP(CONCATENATE(RIGHT(A452,LEN(A452)-12),"-Protein"),'Table S1c. Species'!A:O,13,FALSE)/60)*VLOOKUP(CONCATENATE(RIGHT(A452,LEN(A452)-12),"-Protein"),'Table S1c. Species'!A:O,11,FALSE)+IF(ISBLANK(VLOOKUP(CONCATENATE(RIGHT(A452,LEN(A452)-12),"-Protein"),'Table S1c. Species'!A:O,14,FALSE)),0,(1/'Table S1e. Parameters'!B2+1/VLOOKUP(CONCATENATE(RIGHT(A452,LEN(A452)-12),"-Protein"),'Table S1c. Species'!A:O,14,FALSE)/60)*VLOOKUP(CONCATENATE(RIGHT(A452,LEN(A452)-12),"-Protein"),'Table S1c. Species'!A:O,12,FALSE)))/'Table S1c. Species'!J$289*POWER(2,21)</f>
        <v>29830.765159577866</v>
      </c>
      <c r="I452" s="34" t="s">
        <v>45</v>
      </c>
      <c r="J452" s="35">
        <f>VLOOKUP(I452,'Table S1c. Species'!A:O,15,FALSE)</f>
        <v>5.0000000000000001E-4</v>
      </c>
      <c r="K452" s="59" t="s">
        <v>666</v>
      </c>
      <c r="L452" s="35">
        <f>VLOOKUP(K452,'Table S1c. Species'!A:O,15,FALSE)</f>
        <v>1.8848660639516785E-9</v>
      </c>
      <c r="M452" s="54" t="s">
        <v>1393</v>
      </c>
      <c r="N452" s="37" t="s">
        <v>1985</v>
      </c>
      <c r="O452" s="2" t="s">
        <v>1986</v>
      </c>
    </row>
    <row r="453" spans="1:15" ht="14" customHeight="1" x14ac:dyDescent="0.2">
      <c r="A453" s="2" t="s">
        <v>2164</v>
      </c>
      <c r="B453" s="2" t="s">
        <v>2165</v>
      </c>
      <c r="C453" s="2" t="s">
        <v>8</v>
      </c>
      <c r="D453" s="2" t="s">
        <v>2166</v>
      </c>
      <c r="E453" s="2" t="b">
        <v>0</v>
      </c>
      <c r="F453" s="2" t="s">
        <v>1354</v>
      </c>
      <c r="G453" s="2" t="s">
        <v>3338</v>
      </c>
      <c r="H453" s="3">
        <f>LN(2)*((1/'Table S1e. Parameters'!B2+1/VLOOKUP(CONCATENATE(RIGHT(A453,LEN(A453)-12),"-Protein"),'Table S1c. Species'!A:O,13,FALSE)/60)*VLOOKUP(CONCATENATE(RIGHT(A453,LEN(A453)-12),"-Protein"),'Table S1c. Species'!A:O,11,FALSE)+IF(ISBLANK(VLOOKUP(CONCATENATE(RIGHT(A453,LEN(A453)-12),"-Protein"),'Table S1c. Species'!A:O,14,FALSE)),0,(1/'Table S1e. Parameters'!B2+1/VLOOKUP(CONCATENATE(RIGHT(A453,LEN(A453)-12),"-Protein"),'Table S1c. Species'!A:O,14,FALSE)/60)*VLOOKUP(CONCATENATE(RIGHT(A453,LEN(A453)-12),"-Protein"),'Table S1c. Species'!A:O,12,FALSE)))/'Table S1c. Species'!J$289*POWER(2,21)</f>
        <v>28824.310591086687</v>
      </c>
      <c r="I453" s="34" t="s">
        <v>45</v>
      </c>
      <c r="J453" s="35">
        <f>VLOOKUP(I453,'Table S1c. Species'!A:O,15,FALSE)</f>
        <v>5.0000000000000001E-4</v>
      </c>
      <c r="K453" s="59" t="s">
        <v>671</v>
      </c>
      <c r="L453" s="35">
        <f>VLOOKUP(K453,'Table S1c. Species'!A:O,15,FALSE)</f>
        <v>1.8848660639516785E-9</v>
      </c>
      <c r="M453" s="54" t="s">
        <v>1393</v>
      </c>
      <c r="N453" s="37" t="s">
        <v>1985</v>
      </c>
      <c r="O453" s="2" t="s">
        <v>1986</v>
      </c>
    </row>
    <row r="454" spans="1:15" ht="14" customHeight="1" x14ac:dyDescent="0.2">
      <c r="A454" s="2" t="s">
        <v>2167</v>
      </c>
      <c r="B454" s="2" t="s">
        <v>2168</v>
      </c>
      <c r="C454" s="2" t="s">
        <v>8</v>
      </c>
      <c r="D454" s="2" t="s">
        <v>2169</v>
      </c>
      <c r="E454" s="2" t="b">
        <v>0</v>
      </c>
      <c r="F454" s="2" t="s">
        <v>1354</v>
      </c>
      <c r="G454" s="2" t="s">
        <v>3339</v>
      </c>
      <c r="H454" s="3">
        <f>LN(2)*((1/'Table S1e. Parameters'!B2+1/VLOOKUP(CONCATENATE(RIGHT(A454,LEN(A454)-12),"-Protein"),'Table S1c. Species'!A:O,13,FALSE)/60)*VLOOKUP(CONCATENATE(RIGHT(A454,LEN(A454)-12),"-Protein"),'Table S1c. Species'!A:O,11,FALSE)+IF(ISBLANK(VLOOKUP(CONCATENATE(RIGHT(A454,LEN(A454)-12),"-Protein"),'Table S1c. Species'!A:O,14,FALSE)),0,(1/'Table S1e. Parameters'!B2+1/VLOOKUP(CONCATENATE(RIGHT(A454,LEN(A454)-12),"-Protein"),'Table S1c. Species'!A:O,14,FALSE)/60)*VLOOKUP(CONCATENATE(RIGHT(A454,LEN(A454)-12),"-Protein"),'Table S1c. Species'!A:O,12,FALSE)))/'Table S1c. Species'!J$289*POWER(2,21)</f>
        <v>27812.608573715988</v>
      </c>
      <c r="I454" s="34" t="s">
        <v>45</v>
      </c>
      <c r="J454" s="35">
        <f>VLOOKUP(I454,'Table S1c. Species'!A:O,15,FALSE)</f>
        <v>5.0000000000000001E-4</v>
      </c>
      <c r="K454" s="59" t="s">
        <v>676</v>
      </c>
      <c r="L454" s="35">
        <f>VLOOKUP(K454,'Table S1c. Species'!A:O,15,FALSE)</f>
        <v>1.8848660639516785E-9</v>
      </c>
      <c r="M454" s="54" t="s">
        <v>1393</v>
      </c>
      <c r="N454" s="37" t="s">
        <v>1985</v>
      </c>
      <c r="O454" s="2" t="s">
        <v>1986</v>
      </c>
    </row>
    <row r="455" spans="1:15" ht="14" customHeight="1" x14ac:dyDescent="0.2">
      <c r="A455" s="2" t="s">
        <v>2170</v>
      </c>
      <c r="B455" s="2" t="s">
        <v>2171</v>
      </c>
      <c r="C455" s="2" t="s">
        <v>8</v>
      </c>
      <c r="D455" s="2" t="s">
        <v>2172</v>
      </c>
      <c r="E455" s="2" t="b">
        <v>0</v>
      </c>
      <c r="F455" s="2" t="s">
        <v>1354</v>
      </c>
      <c r="G455" s="2" t="s">
        <v>3340</v>
      </c>
      <c r="H455" s="3">
        <f>LN(2)*((1/'Table S1e. Parameters'!B2+1/VLOOKUP(CONCATENATE(RIGHT(A455,LEN(A455)-12),"-Protein"),'Table S1c. Species'!A:O,13,FALSE)/60)*VLOOKUP(CONCATENATE(RIGHT(A455,LEN(A455)-12),"-Protein"),'Table S1c. Species'!A:O,11,FALSE)+IF(ISBLANK(VLOOKUP(CONCATENATE(RIGHT(A455,LEN(A455)-12),"-Protein"),'Table S1c. Species'!A:O,14,FALSE)),0,(1/'Table S1e. Parameters'!B2+1/VLOOKUP(CONCATENATE(RIGHT(A455,LEN(A455)-12),"-Protein"),'Table S1c. Species'!A:O,14,FALSE)/60)*VLOOKUP(CONCATENATE(RIGHT(A455,LEN(A455)-12),"-Protein"),'Table S1c. Species'!A:O,12,FALSE)))/'Table S1c. Species'!J$289*POWER(2,21)</f>
        <v>28824.310591086687</v>
      </c>
      <c r="I455" s="34" t="s">
        <v>45</v>
      </c>
      <c r="J455" s="35">
        <f>VLOOKUP(I455,'Table S1c. Species'!A:O,15,FALSE)</f>
        <v>5.0000000000000001E-4</v>
      </c>
      <c r="K455" s="59" t="s">
        <v>681</v>
      </c>
      <c r="L455" s="35">
        <f>VLOOKUP(K455,'Table S1c. Species'!A:O,15,FALSE)</f>
        <v>1.8848660639516785E-9</v>
      </c>
      <c r="M455" s="54" t="s">
        <v>1393</v>
      </c>
      <c r="N455" s="37" t="s">
        <v>1985</v>
      </c>
      <c r="O455" s="2" t="s">
        <v>1986</v>
      </c>
    </row>
    <row r="456" spans="1:15" ht="14" customHeight="1" x14ac:dyDescent="0.2">
      <c r="A456" s="2" t="s">
        <v>2173</v>
      </c>
      <c r="B456" s="2" t="s">
        <v>2174</v>
      </c>
      <c r="C456" s="2" t="s">
        <v>8</v>
      </c>
      <c r="D456" s="2" t="s">
        <v>2175</v>
      </c>
      <c r="E456" s="2" t="b">
        <v>0</v>
      </c>
      <c r="F456" s="2" t="s">
        <v>1354</v>
      </c>
      <c r="G456" s="2" t="s">
        <v>3341</v>
      </c>
      <c r="H456" s="3">
        <f>LN(2)*((1/'Table S1e. Parameters'!B2+1/VLOOKUP(CONCATENATE(RIGHT(A456,LEN(A456)-12),"-Protein"),'Table S1c. Species'!A:O,13,FALSE)/60)*VLOOKUP(CONCATENATE(RIGHT(A456,LEN(A456)-12),"-Protein"),'Table S1c. Species'!A:O,11,FALSE)+IF(ISBLANK(VLOOKUP(CONCATENATE(RIGHT(A456,LEN(A456)-12),"-Protein"),'Table S1c. Species'!A:O,14,FALSE)),0,(1/'Table S1e. Parameters'!B2+1/VLOOKUP(CONCATENATE(RIGHT(A456,LEN(A456)-12),"-Protein"),'Table S1c. Species'!A:O,14,FALSE)/60)*VLOOKUP(CONCATENATE(RIGHT(A456,LEN(A456)-12),"-Protein"),'Table S1c. Species'!A:O,12,FALSE)))/'Table S1c. Species'!J$289*POWER(2,21)</f>
        <v>27983.245007633264</v>
      </c>
      <c r="I456" s="34" t="s">
        <v>45</v>
      </c>
      <c r="J456" s="35">
        <f>VLOOKUP(I456,'Table S1c. Species'!A:O,15,FALSE)</f>
        <v>5.0000000000000001E-4</v>
      </c>
      <c r="K456" s="59" t="s">
        <v>686</v>
      </c>
      <c r="L456" s="35">
        <f>VLOOKUP(K456,'Table S1c. Species'!A:O,15,FALSE)</f>
        <v>1.8848660639516785E-9</v>
      </c>
      <c r="M456" s="54" t="s">
        <v>1393</v>
      </c>
      <c r="N456" s="37" t="s">
        <v>1985</v>
      </c>
      <c r="O456" s="2" t="s">
        <v>1986</v>
      </c>
    </row>
    <row r="457" spans="1:15" ht="14" customHeight="1" x14ac:dyDescent="0.2">
      <c r="A457" s="2" t="s">
        <v>2176</v>
      </c>
      <c r="B457" s="2" t="s">
        <v>2177</v>
      </c>
      <c r="C457" s="2" t="s">
        <v>8</v>
      </c>
      <c r="D457" s="2" t="s">
        <v>2178</v>
      </c>
      <c r="E457" s="2" t="b">
        <v>0</v>
      </c>
      <c r="F457" s="2" t="s">
        <v>1354</v>
      </c>
      <c r="G457" s="2" t="s">
        <v>3342</v>
      </c>
      <c r="H457" s="3">
        <f>LN(2)*((1/'Table S1e. Parameters'!B2+1/VLOOKUP(CONCATENATE(RIGHT(A457,LEN(A457)-12),"-Protein"),'Table S1c. Species'!A:O,13,FALSE)/60)*VLOOKUP(CONCATENATE(RIGHT(A457,LEN(A457)-12),"-Protein"),'Table S1c. Species'!A:O,11,FALSE)+IF(ISBLANK(VLOOKUP(CONCATENATE(RIGHT(A457,LEN(A457)-12),"-Protein"),'Table S1c. Species'!A:O,14,FALSE)),0,(1/'Table S1e. Parameters'!B2+1/VLOOKUP(CONCATENATE(RIGHT(A457,LEN(A457)-12),"-Protein"),'Table S1c. Species'!A:O,14,FALSE)/60)*VLOOKUP(CONCATENATE(RIGHT(A457,LEN(A457)-12),"-Protein"),'Table S1c. Species'!A:O,12,FALSE)))/'Table S1c. Species'!J$289*POWER(2,21)</f>
        <v>28255.835977591421</v>
      </c>
      <c r="I457" s="34" t="s">
        <v>45</v>
      </c>
      <c r="J457" s="35">
        <f>VLOOKUP(I457,'Table S1c. Species'!A:O,15,FALSE)</f>
        <v>5.0000000000000001E-4</v>
      </c>
      <c r="K457" s="59" t="s">
        <v>691</v>
      </c>
      <c r="L457" s="35">
        <f>VLOOKUP(K457,'Table S1c. Species'!A:O,15,FALSE)</f>
        <v>1.8848660639516785E-9</v>
      </c>
      <c r="M457" s="54" t="s">
        <v>1393</v>
      </c>
      <c r="N457" s="37" t="s">
        <v>1985</v>
      </c>
      <c r="O457" s="2" t="s">
        <v>1986</v>
      </c>
    </row>
    <row r="458" spans="1:15" ht="14" customHeight="1" x14ac:dyDescent="0.2">
      <c r="A458" s="2" t="s">
        <v>2131</v>
      </c>
      <c r="B458" s="2" t="s">
        <v>2132</v>
      </c>
      <c r="C458" s="2" t="s">
        <v>8</v>
      </c>
      <c r="D458" s="2" t="s">
        <v>2133</v>
      </c>
      <c r="E458" s="2" t="b">
        <v>0</v>
      </c>
      <c r="F458" s="2" t="s">
        <v>1354</v>
      </c>
      <c r="G458" s="2" t="s">
        <v>3343</v>
      </c>
      <c r="H458" s="3">
        <f>LN(2)*((1/'Table S1e. Parameters'!B2+1/VLOOKUP(CONCATENATE(RIGHT(A458,LEN(A458)-12),"-Protein"),'Table S1c. Species'!A:O,13,FALSE)/60)*VLOOKUP(CONCATENATE(RIGHT(A458,LEN(A458)-12),"-Protein"),'Table S1c. Species'!A:O,11,FALSE)+IF(ISBLANK(VLOOKUP(CONCATENATE(RIGHT(A458,LEN(A458)-12),"-Protein"),'Table S1c. Species'!A:O,14,FALSE)),0,(1/'Table S1e. Parameters'!B2+1/VLOOKUP(CONCATENATE(RIGHT(A458,LEN(A458)-12),"-Protein"),'Table S1c. Species'!A:O,14,FALSE)/60)*VLOOKUP(CONCATENATE(RIGHT(A458,LEN(A458)-12),"-Protein"),'Table S1c. Species'!A:O,12,FALSE)))/'Table S1c. Species'!J$289*POWER(2,21)</f>
        <v>24526.996023548134</v>
      </c>
      <c r="I458" s="34" t="s">
        <v>45</v>
      </c>
      <c r="J458" s="35">
        <f>VLOOKUP(I458,'Table S1c. Species'!A:O,15,FALSE)</f>
        <v>5.0000000000000001E-4</v>
      </c>
      <c r="K458" s="59" t="s">
        <v>616</v>
      </c>
      <c r="L458" s="35">
        <f>VLOOKUP(K458,'Table S1c. Species'!A:O,15,FALSE)</f>
        <v>1.8848660639516785E-9</v>
      </c>
      <c r="M458" s="54" t="s">
        <v>1393</v>
      </c>
      <c r="N458" s="37" t="s">
        <v>1985</v>
      </c>
      <c r="O458" s="2" t="s">
        <v>1986</v>
      </c>
    </row>
    <row r="459" spans="1:15" ht="14" customHeight="1" x14ac:dyDescent="0.2">
      <c r="A459" s="2" t="s">
        <v>2179</v>
      </c>
      <c r="B459" s="2" t="s">
        <v>2180</v>
      </c>
      <c r="C459" s="2" t="s">
        <v>8</v>
      </c>
      <c r="D459" s="2" t="s">
        <v>2181</v>
      </c>
      <c r="E459" s="2" t="b">
        <v>0</v>
      </c>
      <c r="F459" s="2" t="s">
        <v>1354</v>
      </c>
      <c r="G459" s="2" t="s">
        <v>3344</v>
      </c>
      <c r="H459" s="3">
        <f>LN(2)*((1/'Table S1e. Parameters'!B2+1/VLOOKUP(CONCATENATE(RIGHT(A459,LEN(A459)-12),"-Protein"),'Table S1c. Species'!A:O,13,FALSE)/60)*VLOOKUP(CONCATENATE(RIGHT(A459,LEN(A459)-12),"-Protein"),'Table S1c. Species'!A:O,11,FALSE)+IF(ISBLANK(VLOOKUP(CONCATENATE(RIGHT(A459,LEN(A459)-12),"-Protein"),'Table S1c. Species'!A:O,14,FALSE)),0,(1/'Table S1e. Parameters'!B2+1/VLOOKUP(CONCATENATE(RIGHT(A459,LEN(A459)-12),"-Protein"),'Table S1c. Species'!A:O,14,FALSE)/60)*VLOOKUP(CONCATENATE(RIGHT(A459,LEN(A459)-12),"-Protein"),'Table S1c. Species'!A:O,12,FALSE)))/'Table S1c. Species'!J$289*POWER(2,21)</f>
        <v>28824.310591086687</v>
      </c>
      <c r="I459" s="34" t="s">
        <v>45</v>
      </c>
      <c r="J459" s="35">
        <f>VLOOKUP(I459,'Table S1c. Species'!A:O,15,FALSE)</f>
        <v>5.0000000000000001E-4</v>
      </c>
      <c r="K459" s="59" t="s">
        <v>696</v>
      </c>
      <c r="L459" s="35">
        <f>VLOOKUP(K459,'Table S1c. Species'!A:O,15,FALSE)</f>
        <v>3.1555130106801314E-9</v>
      </c>
      <c r="M459" s="54" t="s">
        <v>1393</v>
      </c>
      <c r="N459" s="37" t="s">
        <v>1985</v>
      </c>
      <c r="O459" s="2" t="s">
        <v>1986</v>
      </c>
    </row>
    <row r="460" spans="1:15" ht="14" customHeight="1" x14ac:dyDescent="0.2">
      <c r="A460" s="2" t="s">
        <v>2182</v>
      </c>
      <c r="B460" s="2" t="s">
        <v>2183</v>
      </c>
      <c r="C460" s="2" t="s">
        <v>8</v>
      </c>
      <c r="D460" s="2" t="s">
        <v>2184</v>
      </c>
      <c r="E460" s="2" t="b">
        <v>0</v>
      </c>
      <c r="F460" s="2" t="s">
        <v>1354</v>
      </c>
      <c r="G460" s="2" t="s">
        <v>3345</v>
      </c>
      <c r="H460" s="3">
        <f>LN(2)*((1/'Table S1e. Parameters'!B2+1/VLOOKUP(CONCATENATE(RIGHT(A460,LEN(A460)-12),"-Protein"),'Table S1c. Species'!A:O,13,FALSE)/60)*VLOOKUP(CONCATENATE(RIGHT(A460,LEN(A460)-12),"-Protein"),'Table S1c. Species'!A:O,11,FALSE)+IF(ISBLANK(VLOOKUP(CONCATENATE(RIGHT(A460,LEN(A460)-12),"-Protein"),'Table S1c. Species'!A:O,14,FALSE)),0,(1/'Table S1e. Parameters'!B2+1/VLOOKUP(CONCATENATE(RIGHT(A460,LEN(A460)-12),"-Protein"),'Table S1c. Species'!A:O,14,FALSE)/60)*VLOOKUP(CONCATENATE(RIGHT(A460,LEN(A460)-12),"-Protein"),'Table S1c. Species'!A:O,12,FALSE)))/'Table S1c. Species'!J$289*POWER(2,21)</f>
        <v>27922.931531601542</v>
      </c>
      <c r="I460" s="34" t="s">
        <v>45</v>
      </c>
      <c r="J460" s="35">
        <f>VLOOKUP(I460,'Table S1c. Species'!A:O,15,FALSE)</f>
        <v>5.0000000000000001E-4</v>
      </c>
      <c r="K460" s="59" t="s">
        <v>701</v>
      </c>
      <c r="L460" s="35">
        <f>VLOOKUP(K460,'Table S1c. Species'!A:O,15,FALSE)</f>
        <v>8.8062652405030225E-9</v>
      </c>
      <c r="M460" s="54" t="s">
        <v>1393</v>
      </c>
      <c r="N460" s="37" t="s">
        <v>1985</v>
      </c>
      <c r="O460" s="2" t="s">
        <v>1986</v>
      </c>
    </row>
    <row r="461" spans="1:15" ht="14" customHeight="1" x14ac:dyDescent="0.2">
      <c r="A461" s="2" t="s">
        <v>2185</v>
      </c>
      <c r="B461" s="2" t="s">
        <v>2186</v>
      </c>
      <c r="C461" s="2" t="s">
        <v>8</v>
      </c>
      <c r="D461" s="2" t="s">
        <v>2187</v>
      </c>
      <c r="E461" s="2" t="b">
        <v>0</v>
      </c>
      <c r="F461" s="2" t="s">
        <v>1354</v>
      </c>
      <c r="G461" s="2" t="s">
        <v>3346</v>
      </c>
      <c r="H461" s="3">
        <f>LN(2)*((1/'Table S1e. Parameters'!B2+1/VLOOKUP(CONCATENATE(RIGHT(A461,LEN(A461)-12),"-Protein"),'Table S1c. Species'!A:O,13,FALSE)/60)*VLOOKUP(CONCATENATE(RIGHT(A461,LEN(A461)-12),"-Protein"),'Table S1c. Species'!A:O,11,FALSE)+IF(ISBLANK(VLOOKUP(CONCATENATE(RIGHT(A461,LEN(A461)-12),"-Protein"),'Table S1c. Species'!A:O,14,FALSE)),0,(1/'Table S1e. Parameters'!B2+1/VLOOKUP(CONCATENATE(RIGHT(A461,LEN(A461)-12),"-Protein"),'Table S1c. Species'!A:O,14,FALSE)/60)*VLOOKUP(CONCATENATE(RIGHT(A461,LEN(A461)-12),"-Protein"),'Table S1c. Species'!A:O,12,FALSE)))/'Table S1c. Species'!J$289*POWER(2,21)</f>
        <v>24358.953886017942</v>
      </c>
      <c r="I461" s="34" t="s">
        <v>45</v>
      </c>
      <c r="J461" s="35">
        <f>VLOOKUP(I461,'Table S1c. Species'!A:O,15,FALSE)</f>
        <v>5.0000000000000001E-4</v>
      </c>
      <c r="K461" s="59" t="s">
        <v>706</v>
      </c>
      <c r="L461" s="35">
        <f>VLOOKUP(K461,'Table S1c. Species'!A:O,15,FALSE)</f>
        <v>1.8848660639516785E-9</v>
      </c>
      <c r="M461" s="54" t="s">
        <v>1393</v>
      </c>
      <c r="N461" s="37" t="s">
        <v>1985</v>
      </c>
      <c r="O461" s="2" t="s">
        <v>1986</v>
      </c>
    </row>
    <row r="462" spans="1:15" ht="14" customHeight="1" x14ac:dyDescent="0.2">
      <c r="A462" s="2" t="s">
        <v>2188</v>
      </c>
      <c r="B462" s="2" t="s">
        <v>2189</v>
      </c>
      <c r="C462" s="2" t="s">
        <v>8</v>
      </c>
      <c r="D462" s="2" t="s">
        <v>2190</v>
      </c>
      <c r="E462" s="2" t="b">
        <v>0</v>
      </c>
      <c r="F462" s="2" t="s">
        <v>1354</v>
      </c>
      <c r="G462" s="2" t="s">
        <v>3347</v>
      </c>
      <c r="H462" s="3">
        <f>LN(2)*((1/'Table S1e. Parameters'!B2+1/VLOOKUP(CONCATENATE(RIGHT(A462,LEN(A462)-12),"-Protein"),'Table S1c. Species'!A:O,13,FALSE)/60)*VLOOKUP(CONCATENATE(RIGHT(A462,LEN(A462)-12),"-Protein"),'Table S1c. Species'!A:O,11,FALSE)+IF(ISBLANK(VLOOKUP(CONCATENATE(RIGHT(A462,LEN(A462)-12),"-Protein"),'Table S1c. Species'!A:O,14,FALSE)),0,(1/'Table S1e. Parameters'!B2+1/VLOOKUP(CONCATENATE(RIGHT(A462,LEN(A462)-12),"-Protein"),'Table S1c. Species'!A:O,14,FALSE)/60)*VLOOKUP(CONCATENATE(RIGHT(A462,LEN(A462)-12),"-Protein"),'Table S1c. Species'!A:O,12,FALSE)))/'Table S1c. Species'!J$289*POWER(2,21)</f>
        <v>28824.310591086687</v>
      </c>
      <c r="I462" s="34" t="s">
        <v>45</v>
      </c>
      <c r="J462" s="35">
        <f>VLOOKUP(I462,'Table S1c. Species'!A:O,15,FALSE)</f>
        <v>5.0000000000000001E-4</v>
      </c>
      <c r="K462" s="59" t="s">
        <v>711</v>
      </c>
      <c r="L462" s="35">
        <f>VLOOKUP(K462,'Table S1c. Species'!A:O,15,FALSE)</f>
        <v>1.8848660639516785E-9</v>
      </c>
      <c r="M462" s="54" t="s">
        <v>1393</v>
      </c>
      <c r="N462" s="37" t="s">
        <v>1985</v>
      </c>
      <c r="O462" s="2" t="s">
        <v>1986</v>
      </c>
    </row>
    <row r="463" spans="1:15" ht="14" customHeight="1" x14ac:dyDescent="0.2">
      <c r="A463" s="2" t="s">
        <v>2191</v>
      </c>
      <c r="B463" s="2" t="s">
        <v>2192</v>
      </c>
      <c r="C463" s="2" t="s">
        <v>8</v>
      </c>
      <c r="D463" s="2" t="s">
        <v>2193</v>
      </c>
      <c r="E463" s="2" t="b">
        <v>0</v>
      </c>
      <c r="F463" s="2" t="s">
        <v>1354</v>
      </c>
      <c r="G463" s="2" t="s">
        <v>3348</v>
      </c>
      <c r="H463" s="3">
        <f>LN(2)*((1/'Table S1e. Parameters'!B2+1/VLOOKUP(CONCATENATE(RIGHT(A463,LEN(A463)-12),"-Protein"),'Table S1c. Species'!A:O,13,FALSE)/60)*VLOOKUP(CONCATENATE(RIGHT(A463,LEN(A463)-12),"-Protein"),'Table S1c. Species'!A:O,11,FALSE)+IF(ISBLANK(VLOOKUP(CONCATENATE(RIGHT(A463,LEN(A463)-12),"-Protein"),'Table S1c. Species'!A:O,14,FALSE)),0,(1/'Table S1e. Parameters'!B2+1/VLOOKUP(CONCATENATE(RIGHT(A463,LEN(A463)-12),"-Protein"),'Table S1c. Species'!A:O,14,FALSE)/60)*VLOOKUP(CONCATENATE(RIGHT(A463,LEN(A463)-12),"-Protein"),'Table S1c. Species'!A:O,12,FALSE)))/'Table S1c. Species'!J$289*POWER(2,21)</f>
        <v>33036.25380610994</v>
      </c>
      <c r="I463" s="34" t="s">
        <v>45</v>
      </c>
      <c r="J463" s="35">
        <f>VLOOKUP(I463,'Table S1c. Species'!A:O,15,FALSE)</f>
        <v>5.0000000000000001E-4</v>
      </c>
      <c r="K463" s="59" t="s">
        <v>716</v>
      </c>
      <c r="L463" s="35">
        <f>VLOOKUP(K463,'Table S1c. Species'!A:O,15,FALSE)</f>
        <v>1.8848660639516785E-9</v>
      </c>
      <c r="M463" s="54" t="s">
        <v>1393</v>
      </c>
      <c r="N463" s="37" t="s">
        <v>1985</v>
      </c>
      <c r="O463" s="2" t="s">
        <v>1986</v>
      </c>
    </row>
    <row r="464" spans="1:15" ht="14" customHeight="1" x14ac:dyDescent="0.2">
      <c r="A464" s="2" t="s">
        <v>2194</v>
      </c>
      <c r="B464" s="2" t="s">
        <v>2195</v>
      </c>
      <c r="C464" s="2" t="s">
        <v>8</v>
      </c>
      <c r="D464" s="2" t="s">
        <v>2196</v>
      </c>
      <c r="E464" s="2" t="b">
        <v>0</v>
      </c>
      <c r="F464" s="2" t="s">
        <v>1354</v>
      </c>
      <c r="G464" s="2" t="s">
        <v>3349</v>
      </c>
      <c r="H464" s="3">
        <f>LN(2)*((1/'Table S1e. Parameters'!B2+1/VLOOKUP(CONCATENATE(RIGHT(A464,LEN(A464)-12),"-Protein"),'Table S1c. Species'!A:O,13,FALSE)/60)*VLOOKUP(CONCATENATE(RIGHT(A464,LEN(A464)-12),"-Protein"),'Table S1c. Species'!A:O,11,FALSE)+IF(ISBLANK(VLOOKUP(CONCATENATE(RIGHT(A464,LEN(A464)-12),"-Protein"),'Table S1c. Species'!A:O,14,FALSE)),0,(1/'Table S1e. Parameters'!B2+1/VLOOKUP(CONCATENATE(RIGHT(A464,LEN(A464)-12),"-Protein"),'Table S1c. Species'!A:O,14,FALSE)/60)*VLOOKUP(CONCATENATE(RIGHT(A464,LEN(A464)-12),"-Protein"),'Table S1c. Species'!A:O,12,FALSE)))/'Table S1c. Species'!J$289*POWER(2,21)</f>
        <v>28824.310591086687</v>
      </c>
      <c r="I464" s="34" t="s">
        <v>45</v>
      </c>
      <c r="J464" s="35">
        <f>VLOOKUP(I464,'Table S1c. Species'!A:O,15,FALSE)</f>
        <v>5.0000000000000001E-4</v>
      </c>
      <c r="K464" s="59" t="s">
        <v>721</v>
      </c>
      <c r="L464" s="35">
        <f>VLOOKUP(K464,'Table S1c. Species'!A:O,15,FALSE)</f>
        <v>2.7918588362577531E-9</v>
      </c>
      <c r="M464" s="54" t="s">
        <v>1393</v>
      </c>
      <c r="N464" s="37" t="s">
        <v>1985</v>
      </c>
      <c r="O464" s="2" t="s">
        <v>1986</v>
      </c>
    </row>
    <row r="465" spans="1:15" ht="14" customHeight="1" x14ac:dyDescent="0.2">
      <c r="A465" s="2" t="s">
        <v>2197</v>
      </c>
      <c r="B465" s="2" t="s">
        <v>2198</v>
      </c>
      <c r="C465" s="2" t="s">
        <v>8</v>
      </c>
      <c r="D465" s="2" t="s">
        <v>2199</v>
      </c>
      <c r="E465" s="2" t="b">
        <v>0</v>
      </c>
      <c r="F465" s="2" t="s">
        <v>1354</v>
      </c>
      <c r="G465" s="2" t="s">
        <v>3350</v>
      </c>
      <c r="H465" s="3">
        <f>LN(2)*((1/'Table S1e. Parameters'!B2+1/VLOOKUP(CONCATENATE(RIGHT(A465,LEN(A465)-12),"-Protein"),'Table S1c. Species'!A:O,13,FALSE)/60)*VLOOKUP(CONCATENATE(RIGHT(A465,LEN(A465)-12),"-Protein"),'Table S1c. Species'!A:O,11,FALSE)+IF(ISBLANK(VLOOKUP(CONCATENATE(RIGHT(A465,LEN(A465)-12),"-Protein"),'Table S1c. Species'!A:O,14,FALSE)),0,(1/'Table S1e. Parameters'!B2+1/VLOOKUP(CONCATENATE(RIGHT(A465,LEN(A465)-12),"-Protein"),'Table S1c. Species'!A:O,14,FALSE)/60)*VLOOKUP(CONCATENATE(RIGHT(A465,LEN(A465)-12),"-Protein"),'Table S1c. Species'!A:O,12,FALSE)))/'Table S1c. Species'!J$289*POWER(2,21)</f>
        <v>28824.310591086687</v>
      </c>
      <c r="I465" s="34" t="s">
        <v>45</v>
      </c>
      <c r="J465" s="35">
        <f>VLOOKUP(I465,'Table S1c. Species'!A:O,15,FALSE)</f>
        <v>5.0000000000000001E-4</v>
      </c>
      <c r="K465" s="59" t="s">
        <v>726</v>
      </c>
      <c r="L465" s="35">
        <f>VLOOKUP(K465,'Table S1c. Species'!A:O,15,FALSE)</f>
        <v>1.4235791797883024E-8</v>
      </c>
      <c r="M465" s="54" t="s">
        <v>1393</v>
      </c>
      <c r="N465" s="37" t="s">
        <v>1985</v>
      </c>
      <c r="O465" s="2" t="s">
        <v>1986</v>
      </c>
    </row>
    <row r="466" spans="1:15" ht="14" customHeight="1" x14ac:dyDescent="0.2">
      <c r="A466" s="2" t="s">
        <v>2200</v>
      </c>
      <c r="B466" s="2" t="s">
        <v>2201</v>
      </c>
      <c r="C466" s="2" t="s">
        <v>8</v>
      </c>
      <c r="D466" s="2" t="s">
        <v>2202</v>
      </c>
      <c r="E466" s="2" t="b">
        <v>0</v>
      </c>
      <c r="F466" s="2" t="s">
        <v>1354</v>
      </c>
      <c r="G466" s="2" t="s">
        <v>3351</v>
      </c>
      <c r="H466" s="3">
        <f>LN(2)*((1/'Table S1e. Parameters'!B2+1/VLOOKUP(CONCATENATE(RIGHT(A466,LEN(A466)-12),"-Protein"),'Table S1c. Species'!A:O,13,FALSE)/60)*VLOOKUP(CONCATENATE(RIGHT(A466,LEN(A466)-12),"-Protein"),'Table S1c. Species'!A:O,11,FALSE)+IF(ISBLANK(VLOOKUP(CONCATENATE(RIGHT(A466,LEN(A466)-12),"-Protein"),'Table S1c. Species'!A:O,14,FALSE)),0,(1/'Table S1e. Parameters'!B2+1/VLOOKUP(CONCATENATE(RIGHT(A466,LEN(A466)-12),"-Protein"),'Table S1c. Species'!A:O,14,FALSE)/60)*VLOOKUP(CONCATENATE(RIGHT(A466,LEN(A466)-12),"-Protein"),'Table S1c. Species'!A:O,12,FALSE)))/'Table S1c. Species'!J$289*POWER(2,21)</f>
        <v>28824.310591086687</v>
      </c>
      <c r="I466" s="34" t="s">
        <v>45</v>
      </c>
      <c r="J466" s="35">
        <f>VLOOKUP(I466,'Table S1c. Species'!A:O,15,FALSE)</f>
        <v>5.0000000000000001E-4</v>
      </c>
      <c r="K466" s="59" t="s">
        <v>731</v>
      </c>
      <c r="L466" s="35">
        <f>VLOOKUP(K466,'Table S1c. Species'!A:O,15,FALSE)</f>
        <v>1.8848660639516785E-9</v>
      </c>
      <c r="M466" s="54" t="s">
        <v>1393</v>
      </c>
      <c r="N466" s="37" t="s">
        <v>1985</v>
      </c>
      <c r="O466" s="2" t="s">
        <v>1986</v>
      </c>
    </row>
    <row r="467" spans="1:15" ht="14" customHeight="1" x14ac:dyDescent="0.2">
      <c r="A467" s="2" t="s">
        <v>2134</v>
      </c>
      <c r="B467" s="2" t="s">
        <v>2135</v>
      </c>
      <c r="C467" s="2" t="s">
        <v>8</v>
      </c>
      <c r="D467" s="2" t="s">
        <v>2136</v>
      </c>
      <c r="E467" s="2" t="b">
        <v>0</v>
      </c>
      <c r="F467" s="2" t="s">
        <v>1354</v>
      </c>
      <c r="G467" s="2" t="s">
        <v>3352</v>
      </c>
      <c r="H467" s="3">
        <f>LN(2)*((1/'Table S1e. Parameters'!B2+1/VLOOKUP(CONCATENATE(RIGHT(A467,LEN(A467)-12),"-Protein"),'Table S1c. Species'!A:O,13,FALSE)/60)*VLOOKUP(CONCATENATE(RIGHT(A467,LEN(A467)-12),"-Protein"),'Table S1c. Species'!A:O,11,FALSE)+IF(ISBLANK(VLOOKUP(CONCATENATE(RIGHT(A467,LEN(A467)-12),"-Protein"),'Table S1c. Species'!A:O,14,FALSE)),0,(1/'Table S1e. Parameters'!B2+1/VLOOKUP(CONCATENATE(RIGHT(A467,LEN(A467)-12),"-Protein"),'Table S1c. Species'!A:O,14,FALSE)/60)*VLOOKUP(CONCATENATE(RIGHT(A467,LEN(A467)-12),"-Protein"),'Table S1c. Species'!A:O,12,FALSE)))/'Table S1c. Species'!J$289*POWER(2,21)</f>
        <v>29224.209596267599</v>
      </c>
      <c r="I467" s="34" t="s">
        <v>45</v>
      </c>
      <c r="J467" s="35">
        <f>VLOOKUP(I467,'Table S1c. Species'!A:O,15,FALSE)</f>
        <v>5.0000000000000001E-4</v>
      </c>
      <c r="K467" s="59" t="s">
        <v>621</v>
      </c>
      <c r="L467" s="35">
        <f>VLOOKUP(K467,'Table S1c. Species'!A:O,15,FALSE)</f>
        <v>1.8848660639516785E-9</v>
      </c>
      <c r="M467" s="54" t="s">
        <v>1393</v>
      </c>
      <c r="N467" s="37" t="s">
        <v>1985</v>
      </c>
      <c r="O467" s="2" t="s">
        <v>1986</v>
      </c>
    </row>
    <row r="468" spans="1:15" ht="14" customHeight="1" x14ac:dyDescent="0.2">
      <c r="A468" s="2" t="s">
        <v>2203</v>
      </c>
      <c r="B468" s="2" t="s">
        <v>2204</v>
      </c>
      <c r="C468" s="2" t="s">
        <v>8</v>
      </c>
      <c r="D468" s="2" t="s">
        <v>2205</v>
      </c>
      <c r="E468" s="2" t="b">
        <v>0</v>
      </c>
      <c r="F468" s="2" t="s">
        <v>1354</v>
      </c>
      <c r="G468" s="2" t="s">
        <v>3353</v>
      </c>
      <c r="H468" s="3">
        <f>LN(2)*((1/'Table S1e. Parameters'!B2+1/VLOOKUP(CONCATENATE(RIGHT(A468,LEN(A468)-12),"-Protein"),'Table S1c. Species'!A:O,13,FALSE)/60)*VLOOKUP(CONCATENATE(RIGHT(A468,LEN(A468)-12),"-Protein"),'Table S1c. Species'!A:O,11,FALSE)+IF(ISBLANK(VLOOKUP(CONCATENATE(RIGHT(A468,LEN(A468)-12),"-Protein"),'Table S1c. Species'!A:O,14,FALSE)),0,(1/'Table S1e. Parameters'!B2+1/VLOOKUP(CONCATENATE(RIGHT(A468,LEN(A468)-12),"-Protein"),'Table S1c. Species'!A:O,14,FALSE)/60)*VLOOKUP(CONCATENATE(RIGHT(A468,LEN(A468)-12),"-Protein"),'Table S1c. Species'!A:O,12,FALSE)))/'Table S1c. Species'!J$289*POWER(2,21)</f>
        <v>28824.310591086687</v>
      </c>
      <c r="I468" s="34" t="s">
        <v>45</v>
      </c>
      <c r="J468" s="35">
        <f>VLOOKUP(I468,'Table S1c. Species'!A:O,15,FALSE)</f>
        <v>5.0000000000000001E-4</v>
      </c>
      <c r="K468" s="59" t="s">
        <v>736</v>
      </c>
      <c r="L468" s="35">
        <f>VLOOKUP(K468,'Table S1c. Species'!A:O,15,FALSE)</f>
        <v>3.9545917122408836E-9</v>
      </c>
      <c r="M468" s="54" t="s">
        <v>1393</v>
      </c>
      <c r="N468" s="37" t="s">
        <v>1985</v>
      </c>
      <c r="O468" s="2" t="s">
        <v>1986</v>
      </c>
    </row>
    <row r="469" spans="1:15" ht="14" customHeight="1" x14ac:dyDescent="0.2">
      <c r="A469" s="2" t="s">
        <v>2206</v>
      </c>
      <c r="B469" s="2" t="s">
        <v>2207</v>
      </c>
      <c r="C469" s="2" t="s">
        <v>8</v>
      </c>
      <c r="D469" s="2" t="s">
        <v>2208</v>
      </c>
      <c r="E469" s="2" t="b">
        <v>0</v>
      </c>
      <c r="F469" s="2" t="s">
        <v>1354</v>
      </c>
      <c r="G469" s="2" t="s">
        <v>3354</v>
      </c>
      <c r="H469" s="3">
        <f>LN(2)*((1/'Table S1e. Parameters'!B2+1/VLOOKUP(CONCATENATE(RIGHT(A469,LEN(A469)-12),"-Protein"),'Table S1c. Species'!A:O,13,FALSE)/60)*VLOOKUP(CONCATENATE(RIGHT(A469,LEN(A469)-12),"-Protein"),'Table S1c. Species'!A:O,11,FALSE)+IF(ISBLANK(VLOOKUP(CONCATENATE(RIGHT(A469,LEN(A469)-12),"-Protein"),'Table S1c. Species'!A:O,14,FALSE)),0,(1/'Table S1e. Parameters'!B2+1/VLOOKUP(CONCATENATE(RIGHT(A469,LEN(A469)-12),"-Protein"),'Table S1c. Species'!A:O,14,FALSE)/60)*VLOOKUP(CONCATENATE(RIGHT(A469,LEN(A469)-12),"-Protein"),'Table S1c. Species'!A:O,12,FALSE)))/'Table S1c. Species'!J$289*POWER(2,21)</f>
        <v>25819.274861900089</v>
      </c>
      <c r="I469" s="34" t="s">
        <v>45</v>
      </c>
      <c r="J469" s="35">
        <f>VLOOKUP(I469,'Table S1c. Species'!A:O,15,FALSE)</f>
        <v>5.0000000000000001E-4</v>
      </c>
      <c r="K469" s="59" t="s">
        <v>741</v>
      </c>
      <c r="L469" s="35">
        <f>VLOOKUP(K469,'Table S1c. Species'!A:O,15,FALSE)</f>
        <v>2.238314881163148E-9</v>
      </c>
      <c r="M469" s="54" t="s">
        <v>1393</v>
      </c>
      <c r="N469" s="37" t="s">
        <v>1985</v>
      </c>
      <c r="O469" s="2" t="s">
        <v>1986</v>
      </c>
    </row>
    <row r="470" spans="1:15" ht="14" customHeight="1" x14ac:dyDescent="0.2">
      <c r="A470" s="2" t="s">
        <v>2209</v>
      </c>
      <c r="B470" s="2" t="s">
        <v>2210</v>
      </c>
      <c r="C470" s="2" t="s">
        <v>8</v>
      </c>
      <c r="D470" s="2" t="s">
        <v>2211</v>
      </c>
      <c r="E470" s="2" t="b">
        <v>0</v>
      </c>
      <c r="F470" s="2" t="s">
        <v>1354</v>
      </c>
      <c r="G470" s="2" t="s">
        <v>3355</v>
      </c>
      <c r="H470" s="3">
        <f>LN(2)*((1/'Table S1e. Parameters'!B2+1/VLOOKUP(CONCATENATE(RIGHT(A470,LEN(A470)-12),"-Protein"),'Table S1c. Species'!A:O,13,FALSE)/60)*VLOOKUP(CONCATENATE(RIGHT(A470,LEN(A470)-12),"-Protein"),'Table S1c. Species'!A:O,11,FALSE)+IF(ISBLANK(VLOOKUP(CONCATENATE(RIGHT(A470,LEN(A470)-12),"-Protein"),'Table S1c. Species'!A:O,14,FALSE)),0,(1/'Table S1e. Parameters'!B2+1/VLOOKUP(CONCATENATE(RIGHT(A470,LEN(A470)-12),"-Protein"),'Table S1c. Species'!A:O,14,FALSE)/60)*VLOOKUP(CONCATENATE(RIGHT(A470,LEN(A470)-12),"-Protein"),'Table S1c. Species'!A:O,12,FALSE)))/'Table S1c. Species'!J$289*POWER(2,21)</f>
        <v>28824.310591086687</v>
      </c>
      <c r="I470" s="34" t="s">
        <v>45</v>
      </c>
      <c r="J470" s="35">
        <f>VLOOKUP(I470,'Table S1c. Species'!A:O,15,FALSE)</f>
        <v>5.0000000000000001E-4</v>
      </c>
      <c r="K470" s="59" t="s">
        <v>746</v>
      </c>
      <c r="L470" s="35">
        <f>VLOOKUP(K470,'Table S1c. Species'!A:O,15,FALSE)</f>
        <v>4.2456879566943919E-9</v>
      </c>
      <c r="M470" s="54" t="s">
        <v>1393</v>
      </c>
      <c r="N470" s="37" t="s">
        <v>1985</v>
      </c>
      <c r="O470" s="2" t="s">
        <v>1986</v>
      </c>
    </row>
    <row r="471" spans="1:15" ht="14" customHeight="1" x14ac:dyDescent="0.2">
      <c r="A471" s="2" t="s">
        <v>2212</v>
      </c>
      <c r="B471" s="2" t="s">
        <v>2213</v>
      </c>
      <c r="C471" s="2" t="s">
        <v>8</v>
      </c>
      <c r="D471" s="2" t="s">
        <v>2214</v>
      </c>
      <c r="E471" s="2" t="b">
        <v>0</v>
      </c>
      <c r="F471" s="2" t="s">
        <v>1354</v>
      </c>
      <c r="G471" s="2" t="s">
        <v>3356</v>
      </c>
      <c r="H471" s="3">
        <f>LN(2)*((1/'Table S1e. Parameters'!B2+1/VLOOKUP(CONCATENATE(RIGHT(A471,LEN(A471)-12),"-Protein"),'Table S1c. Species'!A:O,13,FALSE)/60)*VLOOKUP(CONCATENATE(RIGHT(A471,LEN(A471)-12),"-Protein"),'Table S1c. Species'!A:O,11,FALSE)+IF(ISBLANK(VLOOKUP(CONCATENATE(RIGHT(A471,LEN(A471)-12),"-Protein"),'Table S1c. Species'!A:O,14,FALSE)),0,(1/'Table S1e. Parameters'!B2+1/VLOOKUP(CONCATENATE(RIGHT(A471,LEN(A471)-12),"-Protein"),'Table S1c. Species'!A:O,14,FALSE)/60)*VLOOKUP(CONCATENATE(RIGHT(A471,LEN(A471)-12),"-Protein"),'Table S1c. Species'!A:O,12,FALSE)))/'Table S1c. Species'!J$289*POWER(2,21)</f>
        <v>28824.310591086687</v>
      </c>
      <c r="I471" s="34" t="s">
        <v>45</v>
      </c>
      <c r="J471" s="35">
        <f>VLOOKUP(I471,'Table S1c. Species'!A:O,15,FALSE)</f>
        <v>5.0000000000000001E-4</v>
      </c>
      <c r="K471" s="59" t="s">
        <v>751</v>
      </c>
      <c r="L471" s="35">
        <f>VLOOKUP(K471,'Table S1c. Species'!A:O,15,FALSE)</f>
        <v>7.1387671917750881E-9</v>
      </c>
      <c r="M471" s="54" t="s">
        <v>1393</v>
      </c>
      <c r="N471" s="37" t="s">
        <v>1985</v>
      </c>
      <c r="O471" s="2" t="s">
        <v>1986</v>
      </c>
    </row>
    <row r="472" spans="1:15" ht="14" customHeight="1" x14ac:dyDescent="0.2">
      <c r="A472" s="2" t="s">
        <v>2215</v>
      </c>
      <c r="B472" s="2" t="s">
        <v>2216</v>
      </c>
      <c r="C472" s="2" t="s">
        <v>8</v>
      </c>
      <c r="D472" s="2" t="s">
        <v>2217</v>
      </c>
      <c r="E472" s="2" t="b">
        <v>0</v>
      </c>
      <c r="F472" s="2" t="s">
        <v>1354</v>
      </c>
      <c r="G472" s="2" t="s">
        <v>3357</v>
      </c>
      <c r="H472" s="3">
        <f>LN(2)*((1/'Table S1e. Parameters'!B2+1/VLOOKUP(CONCATENATE(RIGHT(A472,LEN(A472)-12),"-Protein"),'Table S1c. Species'!A:O,13,FALSE)/60)*VLOOKUP(CONCATENATE(RIGHT(A472,LEN(A472)-12),"-Protein"),'Table S1c. Species'!A:O,11,FALSE)+IF(ISBLANK(VLOOKUP(CONCATENATE(RIGHT(A472,LEN(A472)-12),"-Protein"),'Table S1c. Species'!A:O,14,FALSE)),0,(1/'Table S1e. Parameters'!B2+1/VLOOKUP(CONCATENATE(RIGHT(A472,LEN(A472)-12),"-Protein"),'Table S1c. Species'!A:O,14,FALSE)/60)*VLOOKUP(CONCATENATE(RIGHT(A472,LEN(A472)-12),"-Protein"),'Table S1c. Species'!A:O,12,FALSE)))/'Table S1c. Species'!J$289*POWER(2,21)</f>
        <v>31311.27080317583</v>
      </c>
      <c r="I472" s="34" t="s">
        <v>45</v>
      </c>
      <c r="J472" s="35">
        <f>VLOOKUP(I472,'Table S1c. Species'!A:O,15,FALSE)</f>
        <v>5.0000000000000001E-4</v>
      </c>
      <c r="K472" s="59" t="s">
        <v>756</v>
      </c>
      <c r="L472" s="35">
        <f>VLOOKUP(K472,'Table S1c. Species'!A:O,15,FALSE)</f>
        <v>8.7687144706770484E-9</v>
      </c>
      <c r="M472" s="54" t="s">
        <v>1393</v>
      </c>
      <c r="N472" s="37" t="s">
        <v>1985</v>
      </c>
      <c r="O472" s="2" t="s">
        <v>1986</v>
      </c>
    </row>
    <row r="473" spans="1:15" ht="14" customHeight="1" x14ac:dyDescent="0.2">
      <c r="A473" s="2" t="s">
        <v>2218</v>
      </c>
      <c r="B473" s="2" t="s">
        <v>2219</v>
      </c>
      <c r="C473" s="2" t="s">
        <v>8</v>
      </c>
      <c r="D473" s="2" t="s">
        <v>2220</v>
      </c>
      <c r="E473" s="2" t="b">
        <v>0</v>
      </c>
      <c r="F473" s="2" t="s">
        <v>1354</v>
      </c>
      <c r="G473" s="2" t="s">
        <v>3358</v>
      </c>
      <c r="H473" s="3">
        <f>LN(2)*((1/'Table S1e. Parameters'!B2+1/VLOOKUP(CONCATENATE(RIGHT(A473,LEN(A473)-12),"-Protein"),'Table S1c. Species'!A:O,13,FALSE)/60)*VLOOKUP(CONCATENATE(RIGHT(A473,LEN(A473)-12),"-Protein"),'Table S1c. Species'!A:O,11,FALSE)+IF(ISBLANK(VLOOKUP(CONCATENATE(RIGHT(A473,LEN(A473)-12),"-Protein"),'Table S1c. Species'!A:O,14,FALSE)),0,(1/'Table S1e. Parameters'!B2+1/VLOOKUP(CONCATENATE(RIGHT(A473,LEN(A473)-12),"-Protein"),'Table S1c. Species'!A:O,14,FALSE)/60)*VLOOKUP(CONCATENATE(RIGHT(A473,LEN(A473)-12),"-Protein"),'Table S1c. Species'!A:O,12,FALSE)))/'Table S1c. Species'!J$289*POWER(2,21)</f>
        <v>28824.310591086687</v>
      </c>
      <c r="I473" s="34" t="s">
        <v>45</v>
      </c>
      <c r="J473" s="35">
        <f>VLOOKUP(I473,'Table S1c. Species'!A:O,15,FALSE)</f>
        <v>5.0000000000000001E-4</v>
      </c>
      <c r="K473" s="59" t="s">
        <v>761</v>
      </c>
      <c r="L473" s="35">
        <f>VLOOKUP(K473,'Table S1c. Species'!A:O,15,FALSE)</f>
        <v>3.1555130106801314E-9</v>
      </c>
      <c r="M473" s="54" t="s">
        <v>1393</v>
      </c>
      <c r="N473" s="37" t="s">
        <v>1985</v>
      </c>
      <c r="O473" s="2" t="s">
        <v>1986</v>
      </c>
    </row>
    <row r="474" spans="1:15" ht="14" customHeight="1" x14ac:dyDescent="0.2">
      <c r="A474" s="2" t="s">
        <v>2221</v>
      </c>
      <c r="B474" s="2" t="s">
        <v>2222</v>
      </c>
      <c r="C474" s="2" t="s">
        <v>8</v>
      </c>
      <c r="D474" s="2" t="s">
        <v>2223</v>
      </c>
      <c r="E474" s="2" t="b">
        <v>0</v>
      </c>
      <c r="F474" s="2" t="s">
        <v>1354</v>
      </c>
      <c r="G474" s="2" t="s">
        <v>3359</v>
      </c>
      <c r="H474" s="3">
        <f>LN(2)*((1/'Table S1e. Parameters'!B2+1/VLOOKUP(CONCATENATE(RIGHT(A474,LEN(A474)-12),"-Protein"),'Table S1c. Species'!A:O,13,FALSE)/60)*VLOOKUP(CONCATENATE(RIGHT(A474,LEN(A474)-12),"-Protein"),'Table S1c. Species'!A:O,11,FALSE)+IF(ISBLANK(VLOOKUP(CONCATENATE(RIGHT(A474,LEN(A474)-12),"-Protein"),'Table S1c. Species'!A:O,14,FALSE)),0,(1/'Table S1e. Parameters'!B2+1/VLOOKUP(CONCATENATE(RIGHT(A474,LEN(A474)-12),"-Protein"),'Table S1c. Species'!A:O,14,FALSE)/60)*VLOOKUP(CONCATENATE(RIGHT(A474,LEN(A474)-12),"-Protein"),'Table S1c. Species'!A:O,12,FALSE)))/'Table S1c. Species'!J$289*POWER(2,21)</f>
        <v>28824.310591086687</v>
      </c>
      <c r="I474" s="34" t="s">
        <v>45</v>
      </c>
      <c r="J474" s="35">
        <f>VLOOKUP(I474,'Table S1c. Species'!A:O,15,FALSE)</f>
        <v>5.0000000000000001E-4</v>
      </c>
      <c r="K474" s="59" t="s">
        <v>766</v>
      </c>
      <c r="L474" s="35">
        <f>VLOOKUP(K474,'Table S1c. Species'!A:O,15,FALSE)</f>
        <v>1.8848660639516785E-9</v>
      </c>
      <c r="M474" s="54" t="s">
        <v>1393</v>
      </c>
      <c r="N474" s="37" t="s">
        <v>1985</v>
      </c>
      <c r="O474" s="2" t="s">
        <v>1986</v>
      </c>
    </row>
    <row r="475" spans="1:15" ht="14" customHeight="1" x14ac:dyDescent="0.2">
      <c r="A475" s="2" t="s">
        <v>2137</v>
      </c>
      <c r="B475" s="2" t="s">
        <v>2138</v>
      </c>
      <c r="C475" s="2" t="s">
        <v>8</v>
      </c>
      <c r="D475" s="2" t="s">
        <v>2139</v>
      </c>
      <c r="E475" s="2" t="b">
        <v>0</v>
      </c>
      <c r="F475" s="2" t="s">
        <v>1354</v>
      </c>
      <c r="G475" s="2" t="s">
        <v>3360</v>
      </c>
      <c r="H475" s="3">
        <f>LN(2)*((1/'Table S1e. Parameters'!B2+1/VLOOKUP(CONCATENATE(RIGHT(A475,LEN(A475)-12),"-Protein"),'Table S1c. Species'!A:O,13,FALSE)/60)*VLOOKUP(CONCATENATE(RIGHT(A475,LEN(A475)-12),"-Protein"),'Table S1c. Species'!A:O,11,FALSE)+IF(ISBLANK(VLOOKUP(CONCATENATE(RIGHT(A475,LEN(A475)-12),"-Protein"),'Table S1c. Species'!A:O,14,FALSE)),0,(1/'Table S1e. Parameters'!B2+1/VLOOKUP(CONCATENATE(RIGHT(A475,LEN(A475)-12),"-Protein"),'Table S1c. Species'!A:O,14,FALSE)/60)*VLOOKUP(CONCATENATE(RIGHT(A475,LEN(A475)-12),"-Protein"),'Table S1c. Species'!A:O,12,FALSE)))/'Table S1c. Species'!J$289*POWER(2,21)</f>
        <v>27716.25587846023</v>
      </c>
      <c r="I475" s="34" t="s">
        <v>45</v>
      </c>
      <c r="J475" s="35">
        <f>VLOOKUP(I475,'Table S1c. Species'!A:O,15,FALSE)</f>
        <v>5.0000000000000001E-4</v>
      </c>
      <c r="K475" s="59" t="s">
        <v>626</v>
      </c>
      <c r="L475" s="35">
        <f>VLOOKUP(K475,'Table S1c. Species'!A:O,15,FALSE)</f>
        <v>1.8848660639516785E-9</v>
      </c>
      <c r="M475" s="54" t="s">
        <v>1393</v>
      </c>
      <c r="N475" s="37" t="s">
        <v>1985</v>
      </c>
      <c r="O475" s="2" t="s">
        <v>1986</v>
      </c>
    </row>
    <row r="476" spans="1:15" ht="14" customHeight="1" x14ac:dyDescent="0.2">
      <c r="A476" s="2" t="s">
        <v>2140</v>
      </c>
      <c r="B476" s="2" t="s">
        <v>2141</v>
      </c>
      <c r="C476" s="2" t="s">
        <v>8</v>
      </c>
      <c r="D476" s="2" t="s">
        <v>2142</v>
      </c>
      <c r="E476" s="2" t="b">
        <v>0</v>
      </c>
      <c r="F476" s="2" t="s">
        <v>1354</v>
      </c>
      <c r="G476" s="2" t="s">
        <v>3361</v>
      </c>
      <c r="H476" s="3">
        <f>LN(2)*((1/'Table S1e. Parameters'!B2+1/VLOOKUP(CONCATENATE(RIGHT(A476,LEN(A476)-12),"-Protein"),'Table S1c. Species'!A:O,13,FALSE)/60)*VLOOKUP(CONCATENATE(RIGHT(A476,LEN(A476)-12),"-Protein"),'Table S1c. Species'!A:O,11,FALSE)+IF(ISBLANK(VLOOKUP(CONCATENATE(RIGHT(A476,LEN(A476)-12),"-Protein"),'Table S1c. Species'!A:O,14,FALSE)),0,(1/'Table S1e. Parameters'!B2+1/VLOOKUP(CONCATENATE(RIGHT(A476,LEN(A476)-12),"-Protein"),'Table S1c. Species'!A:O,14,FALSE)/60)*VLOOKUP(CONCATENATE(RIGHT(A476,LEN(A476)-12),"-Protein"),'Table S1c. Species'!A:O,12,FALSE)))/'Table S1c. Species'!J$289*POWER(2,21)</f>
        <v>25820.615780243821</v>
      </c>
      <c r="I476" s="34" t="s">
        <v>45</v>
      </c>
      <c r="J476" s="35">
        <f>VLOOKUP(I476,'Table S1c. Species'!A:O,15,FALSE)</f>
        <v>5.0000000000000001E-4</v>
      </c>
      <c r="K476" s="59" t="s">
        <v>631</v>
      </c>
      <c r="L476" s="35">
        <f>VLOOKUP(K476,'Table S1c. Species'!A:O,15,FALSE)</f>
        <v>1.8848660639516785E-9</v>
      </c>
      <c r="M476" s="54" t="s">
        <v>1393</v>
      </c>
      <c r="N476" s="37" t="s">
        <v>1985</v>
      </c>
      <c r="O476" s="2" t="s">
        <v>1986</v>
      </c>
    </row>
    <row r="477" spans="1:15" ht="14" customHeight="1" x14ac:dyDescent="0.2">
      <c r="A477" s="2" t="s">
        <v>2143</v>
      </c>
      <c r="B477" s="2" t="s">
        <v>2144</v>
      </c>
      <c r="C477" s="2" t="s">
        <v>8</v>
      </c>
      <c r="D477" s="2" t="s">
        <v>2145</v>
      </c>
      <c r="E477" s="2" t="b">
        <v>0</v>
      </c>
      <c r="F477" s="2" t="s">
        <v>1354</v>
      </c>
      <c r="G477" s="2" t="s">
        <v>3362</v>
      </c>
      <c r="H477" s="3">
        <f>LN(2)*((1/'Table S1e. Parameters'!B2+1/VLOOKUP(CONCATENATE(RIGHT(A477,LEN(A477)-12),"-Protein"),'Table S1c. Species'!A:O,13,FALSE)/60)*VLOOKUP(CONCATENATE(RIGHT(A477,LEN(A477)-12),"-Protein"),'Table S1c. Species'!A:O,11,FALSE)+IF(ISBLANK(VLOOKUP(CONCATENATE(RIGHT(A477,LEN(A477)-12),"-Protein"),'Table S1c. Species'!A:O,14,FALSE)),0,(1/'Table S1e. Parameters'!B2+1/VLOOKUP(CONCATENATE(RIGHT(A477,LEN(A477)-12),"-Protein"),'Table S1c. Species'!A:O,14,FALSE)/60)*VLOOKUP(CONCATENATE(RIGHT(A477,LEN(A477)-12),"-Protein"),'Table S1c. Species'!A:O,12,FALSE)))/'Table S1c. Species'!J$289*POWER(2,21)</f>
        <v>29192.489051155324</v>
      </c>
      <c r="I477" s="34" t="s">
        <v>45</v>
      </c>
      <c r="J477" s="35">
        <f>VLOOKUP(I477,'Table S1c. Species'!A:O,15,FALSE)</f>
        <v>5.0000000000000001E-4</v>
      </c>
      <c r="K477" s="59" t="s">
        <v>636</v>
      </c>
      <c r="L477" s="35">
        <f>VLOOKUP(K477,'Table S1c. Species'!A:O,15,FALSE)</f>
        <v>1.8848660639516785E-9</v>
      </c>
      <c r="M477" s="54" t="s">
        <v>1393</v>
      </c>
      <c r="N477" s="37" t="s">
        <v>1985</v>
      </c>
      <c r="O477" s="2" t="s">
        <v>1986</v>
      </c>
    </row>
    <row r="478" spans="1:15" ht="14" customHeight="1" x14ac:dyDescent="0.2">
      <c r="A478" s="2" t="s">
        <v>2146</v>
      </c>
      <c r="B478" s="2" t="s">
        <v>2147</v>
      </c>
      <c r="C478" s="2" t="s">
        <v>8</v>
      </c>
      <c r="D478" s="2" t="s">
        <v>2148</v>
      </c>
      <c r="E478" s="2" t="b">
        <v>0</v>
      </c>
      <c r="F478" s="2" t="s">
        <v>1354</v>
      </c>
      <c r="G478" s="2" t="s">
        <v>3363</v>
      </c>
      <c r="H478" s="3">
        <f>LN(2)*((1/'Table S1e. Parameters'!B2+1/VLOOKUP(CONCATENATE(RIGHT(A478,LEN(A478)-12),"-Protein"),'Table S1c. Species'!A:O,13,FALSE)/60)*VLOOKUP(CONCATENATE(RIGHT(A478,LEN(A478)-12),"-Protein"),'Table S1c. Species'!A:O,11,FALSE)+IF(ISBLANK(VLOOKUP(CONCATENATE(RIGHT(A478,LEN(A478)-12),"-Protein"),'Table S1c. Species'!A:O,14,FALSE)),0,(1/'Table S1e. Parameters'!B2+1/VLOOKUP(CONCATENATE(RIGHT(A478,LEN(A478)-12),"-Protein"),'Table S1c. Species'!A:O,14,FALSE)/60)*VLOOKUP(CONCATENATE(RIGHT(A478,LEN(A478)-12),"-Protein"),'Table S1c. Species'!A:O,12,FALSE)))/'Table S1c. Species'!J$289*POWER(2,21)</f>
        <v>27211.052092223817</v>
      </c>
      <c r="I478" s="34" t="s">
        <v>45</v>
      </c>
      <c r="J478" s="35">
        <f>VLOOKUP(I478,'Table S1c. Species'!A:O,15,FALSE)</f>
        <v>5.0000000000000001E-4</v>
      </c>
      <c r="K478" s="59" t="s">
        <v>641</v>
      </c>
      <c r="L478" s="35">
        <f>VLOOKUP(K478,'Table S1c. Species'!A:O,15,FALSE)</f>
        <v>2.238314881163148E-9</v>
      </c>
      <c r="M478" s="54" t="s">
        <v>1393</v>
      </c>
      <c r="N478" s="37" t="s">
        <v>1985</v>
      </c>
      <c r="O478" s="2" t="s">
        <v>1986</v>
      </c>
    </row>
    <row r="479" spans="1:15" ht="14" customHeight="1" x14ac:dyDescent="0.2">
      <c r="A479" s="2" t="s">
        <v>2149</v>
      </c>
      <c r="B479" s="2" t="s">
        <v>2150</v>
      </c>
      <c r="C479" s="2" t="s">
        <v>8</v>
      </c>
      <c r="D479" s="2" t="s">
        <v>2151</v>
      </c>
      <c r="E479" s="2" t="b">
        <v>0</v>
      </c>
      <c r="F479" s="2" t="s">
        <v>1354</v>
      </c>
      <c r="G479" s="2" t="s">
        <v>3364</v>
      </c>
      <c r="H479" s="3">
        <f>LN(2)*((1/'Table S1e. Parameters'!B2+1/VLOOKUP(CONCATENATE(RIGHT(A479,LEN(A479)-12),"-Protein"),'Table S1c. Species'!A:O,13,FALSE)/60)*VLOOKUP(CONCATENATE(RIGHT(A479,LEN(A479)-12),"-Protein"),'Table S1c. Species'!A:O,11,FALSE)+IF(ISBLANK(VLOOKUP(CONCATENATE(RIGHT(A479,LEN(A479)-12),"-Protein"),'Table S1c. Species'!A:O,14,FALSE)),0,(1/'Table S1e. Parameters'!B2+1/VLOOKUP(CONCATENATE(RIGHT(A479,LEN(A479)-12),"-Protein"),'Table S1c. Species'!A:O,14,FALSE)/60)*VLOOKUP(CONCATENATE(RIGHT(A479,LEN(A479)-12),"-Protein"),'Table S1c. Species'!A:O,12,FALSE)))/'Table S1c. Species'!J$289*POWER(2,21)</f>
        <v>25501.334524552592</v>
      </c>
      <c r="I479" s="34" t="s">
        <v>45</v>
      </c>
      <c r="J479" s="35">
        <f>VLOOKUP(I479,'Table S1c. Species'!A:O,15,FALSE)</f>
        <v>5.0000000000000001E-4</v>
      </c>
      <c r="K479" s="59" t="s">
        <v>646</v>
      </c>
      <c r="L479" s="35">
        <f>VLOOKUP(K479,'Table S1c. Species'!A:O,15,FALSE)</f>
        <v>1.8848660639516785E-9</v>
      </c>
      <c r="M479" s="54" t="s">
        <v>1393</v>
      </c>
      <c r="N479" s="37" t="s">
        <v>1985</v>
      </c>
      <c r="O479" s="2" t="s">
        <v>1986</v>
      </c>
    </row>
    <row r="480" spans="1:15" ht="14" customHeight="1" x14ac:dyDescent="0.2">
      <c r="A480" s="2" t="s">
        <v>2092</v>
      </c>
      <c r="B480" s="2" t="s">
        <v>2093</v>
      </c>
      <c r="C480" s="2" t="s">
        <v>8</v>
      </c>
      <c r="D480" s="2" t="s">
        <v>2094</v>
      </c>
      <c r="E480" s="2" t="b">
        <v>0</v>
      </c>
      <c r="F480" s="2" t="s">
        <v>1354</v>
      </c>
      <c r="G480" s="2" t="s">
        <v>3365</v>
      </c>
      <c r="H480" s="3">
        <f>LN(2)*((1/'Table S1e. Parameters'!B2+1/VLOOKUP(CONCATENATE(RIGHT(A480,LEN(A480)-12),"-Protein"),'Table S1c. Species'!A:O,13,FALSE)/60)*VLOOKUP(CONCATENATE(RIGHT(A480,LEN(A480)-12),"-Protein"),'Table S1c. Species'!A:O,11,FALSE)+IF(ISBLANK(VLOOKUP(CONCATENATE(RIGHT(A480,LEN(A480)-12),"-Protein"),'Table S1c. Species'!A:O,14,FALSE)),0,(1/'Table S1e. Parameters'!B2+1/VLOOKUP(CONCATENATE(RIGHT(A480,LEN(A480)-12),"-Protein"),'Table S1c. Species'!A:O,14,FALSE)/60)*VLOOKUP(CONCATENATE(RIGHT(A480,LEN(A480)-12),"-Protein"),'Table S1c. Species'!A:O,12,FALSE)))/'Table S1c. Species'!J$289*POWER(2,21)</f>
        <v>26839.632530094088</v>
      </c>
      <c r="I480" s="34" t="s">
        <v>45</v>
      </c>
      <c r="J480" s="35">
        <f>VLOOKUP(I480,'Table S1c. Species'!A:O,15,FALSE)</f>
        <v>5.0000000000000001E-4</v>
      </c>
      <c r="K480" s="59" t="s">
        <v>551</v>
      </c>
      <c r="L480" s="35">
        <f>VLOOKUP(K480,'Table S1c. Species'!A:O,15,FALSE)</f>
        <v>1.8848660639516785E-9</v>
      </c>
      <c r="M480" s="54" t="s">
        <v>1393</v>
      </c>
      <c r="N480" s="37" t="s">
        <v>1985</v>
      </c>
      <c r="O480" s="2" t="s">
        <v>1986</v>
      </c>
    </row>
    <row r="481" spans="1:15" ht="14" customHeight="1" x14ac:dyDescent="0.2">
      <c r="A481" s="2" t="s">
        <v>2095</v>
      </c>
      <c r="B481" s="2" t="s">
        <v>2096</v>
      </c>
      <c r="C481" s="2" t="s">
        <v>8</v>
      </c>
      <c r="D481" s="2" t="s">
        <v>2097</v>
      </c>
      <c r="E481" s="2" t="b">
        <v>0</v>
      </c>
      <c r="F481" s="2" t="s">
        <v>1354</v>
      </c>
      <c r="G481" s="2" t="s">
        <v>3366</v>
      </c>
      <c r="H481" s="3">
        <f>LN(2)*((1/'Table S1e. Parameters'!B2+1/VLOOKUP(CONCATENATE(RIGHT(A481,LEN(A481)-12),"-Protein"),'Table S1c. Species'!A:O,13,FALSE)/60)*VLOOKUP(CONCATENATE(RIGHT(A481,LEN(A481)-12),"-Protein"),'Table S1c. Species'!A:O,11,FALSE)+IF(ISBLANK(VLOOKUP(CONCATENATE(RIGHT(A481,LEN(A481)-12),"-Protein"),'Table S1c. Species'!A:O,14,FALSE)),0,(1/'Table S1e. Parameters'!B2+1/VLOOKUP(CONCATENATE(RIGHT(A481,LEN(A481)-12),"-Protein"),'Table S1c. Species'!A:O,14,FALSE)/60)*VLOOKUP(CONCATENATE(RIGHT(A481,LEN(A481)-12),"-Protein"),'Table S1c. Species'!A:O,12,FALSE)))/'Table S1c. Species'!J$289*POWER(2,21)</f>
        <v>28824.310591086687</v>
      </c>
      <c r="I481" s="34" t="s">
        <v>45</v>
      </c>
      <c r="J481" s="35">
        <f>VLOOKUP(I481,'Table S1c. Species'!A:O,15,FALSE)</f>
        <v>5.0000000000000001E-4</v>
      </c>
      <c r="K481" s="59" t="s">
        <v>556</v>
      </c>
      <c r="L481" s="35">
        <f>VLOOKUP(K481,'Table S1c. Species'!A:O,15,FALSE)</f>
        <v>1.8848660639516785E-9</v>
      </c>
      <c r="M481" s="54" t="s">
        <v>1393</v>
      </c>
      <c r="N481" s="37" t="s">
        <v>1985</v>
      </c>
      <c r="O481" s="2" t="s">
        <v>1986</v>
      </c>
    </row>
    <row r="482" spans="1:15" ht="14" customHeight="1" x14ac:dyDescent="0.2">
      <c r="A482" s="2" t="s">
        <v>2098</v>
      </c>
      <c r="B482" s="2" t="s">
        <v>2099</v>
      </c>
      <c r="C482" s="2" t="s">
        <v>8</v>
      </c>
      <c r="D482" s="2" t="s">
        <v>2100</v>
      </c>
      <c r="E482" s="2" t="b">
        <v>0</v>
      </c>
      <c r="F482" s="2" t="s">
        <v>1354</v>
      </c>
      <c r="G482" s="2" t="s">
        <v>3367</v>
      </c>
      <c r="H482" s="3">
        <f>LN(2)*((1/'Table S1e. Parameters'!B2+1/VLOOKUP(CONCATENATE(RIGHT(A482,LEN(A482)-12),"-Protein"),'Table S1c. Species'!A:O,13,FALSE)/60)*VLOOKUP(CONCATENATE(RIGHT(A482,LEN(A482)-12),"-Protein"),'Table S1c. Species'!A:O,11,FALSE)+IF(ISBLANK(VLOOKUP(CONCATENATE(RIGHT(A482,LEN(A482)-12),"-Protein"),'Table S1c. Species'!A:O,14,FALSE)),0,(1/'Table S1e. Parameters'!B2+1/VLOOKUP(CONCATENATE(RIGHT(A482,LEN(A482)-12),"-Protein"),'Table S1c. Species'!A:O,14,FALSE)/60)*VLOOKUP(CONCATENATE(RIGHT(A482,LEN(A482)-12),"-Protein"),'Table S1c. Species'!A:O,12,FALSE)))/'Table S1c. Species'!J$289*POWER(2,21)</f>
        <v>24854.190956477811</v>
      </c>
      <c r="I482" s="34" t="s">
        <v>45</v>
      </c>
      <c r="J482" s="35">
        <f>VLOOKUP(I482,'Table S1c. Species'!A:O,15,FALSE)</f>
        <v>5.0000000000000001E-4</v>
      </c>
      <c r="K482" s="59" t="s">
        <v>561</v>
      </c>
      <c r="L482" s="35">
        <f>VLOOKUP(K482,'Table S1c. Species'!A:O,15,FALSE)</f>
        <v>2.5381176181592953E-9</v>
      </c>
      <c r="M482" s="54" t="s">
        <v>1393</v>
      </c>
      <c r="N482" s="37" t="s">
        <v>1985</v>
      </c>
      <c r="O482" s="2" t="s">
        <v>1986</v>
      </c>
    </row>
    <row r="483" spans="1:15" ht="14" customHeight="1" x14ac:dyDescent="0.2">
      <c r="A483" s="2" t="s">
        <v>2101</v>
      </c>
      <c r="B483" s="2" t="s">
        <v>2102</v>
      </c>
      <c r="C483" s="2" t="s">
        <v>8</v>
      </c>
      <c r="D483" s="2" t="s">
        <v>2103</v>
      </c>
      <c r="E483" s="2" t="b">
        <v>0</v>
      </c>
      <c r="F483" s="2" t="s">
        <v>1354</v>
      </c>
      <c r="G483" s="2" t="s">
        <v>3368</v>
      </c>
      <c r="H483" s="3">
        <f>LN(2)*((1/'Table S1e. Parameters'!B2+1/VLOOKUP(CONCATENATE(RIGHT(A483,LEN(A483)-12),"-Protein"),'Table S1c. Species'!A:O,13,FALSE)/60)*VLOOKUP(CONCATENATE(RIGHT(A483,LEN(A483)-12),"-Protein"),'Table S1c. Species'!A:O,11,FALSE)+IF(ISBLANK(VLOOKUP(CONCATENATE(RIGHT(A483,LEN(A483)-12),"-Protein"),'Table S1c. Species'!A:O,14,FALSE)),0,(1/'Table S1e. Parameters'!B2+1/VLOOKUP(CONCATENATE(RIGHT(A483,LEN(A483)-12),"-Protein"),'Table S1c. Species'!A:O,14,FALSE)/60)*VLOOKUP(CONCATENATE(RIGHT(A483,LEN(A483)-12),"-Protein"),'Table S1c. Species'!A:O,12,FALSE)))/'Table S1c. Species'!J$289*POWER(2,21)</f>
        <v>28824.310591086687</v>
      </c>
      <c r="I483" s="34" t="s">
        <v>45</v>
      </c>
      <c r="J483" s="35">
        <f>VLOOKUP(I483,'Table S1c. Species'!A:O,15,FALSE)</f>
        <v>5.0000000000000001E-4</v>
      </c>
      <c r="K483" s="59" t="s">
        <v>566</v>
      </c>
      <c r="L483" s="35">
        <f>VLOOKUP(K483,'Table S1c. Species'!A:O,15,FALSE)</f>
        <v>1.8848660639516785E-9</v>
      </c>
      <c r="M483" s="54" t="s">
        <v>1393</v>
      </c>
      <c r="N483" s="37" t="s">
        <v>1985</v>
      </c>
      <c r="O483" s="2" t="s">
        <v>1986</v>
      </c>
    </row>
    <row r="484" spans="1:15" ht="14" customHeight="1" x14ac:dyDescent="0.2">
      <c r="A484" s="2" t="s">
        <v>2104</v>
      </c>
      <c r="B484" s="2" t="s">
        <v>2105</v>
      </c>
      <c r="C484" s="2" t="s">
        <v>8</v>
      </c>
      <c r="D484" s="2" t="s">
        <v>2106</v>
      </c>
      <c r="E484" s="2" t="b">
        <v>0</v>
      </c>
      <c r="F484" s="2" t="s">
        <v>1354</v>
      </c>
      <c r="G484" s="2" t="s">
        <v>3369</v>
      </c>
      <c r="H484" s="3">
        <f>LN(2)*((1/'Table S1e. Parameters'!B2+1/VLOOKUP(CONCATENATE(RIGHT(A484,LEN(A484)-12),"-Protein"),'Table S1c. Species'!A:O,13,FALSE)/60)*VLOOKUP(CONCATENATE(RIGHT(A484,LEN(A484)-12),"-Protein"),'Table S1c. Species'!A:O,11,FALSE)+IF(ISBLANK(VLOOKUP(CONCATENATE(RIGHT(A484,LEN(A484)-12),"-Protein"),'Table S1c. Species'!A:O,14,FALSE)),0,(1/'Table S1e. Parameters'!B2+1/VLOOKUP(CONCATENATE(RIGHT(A484,LEN(A484)-12),"-Protein"),'Table S1c. Species'!A:O,14,FALSE)/60)*VLOOKUP(CONCATENATE(RIGHT(A484,LEN(A484)-12),"-Protein"),'Table S1c. Species'!A:O,12,FALSE)))/'Table S1c. Species'!J$289*POWER(2,21)</f>
        <v>28824.310591086687</v>
      </c>
      <c r="I484" s="34" t="s">
        <v>45</v>
      </c>
      <c r="J484" s="35">
        <f>VLOOKUP(I484,'Table S1c. Species'!A:O,15,FALSE)</f>
        <v>5.0000000000000001E-4</v>
      </c>
      <c r="K484" s="59" t="s">
        <v>571</v>
      </c>
      <c r="L484" s="35">
        <f>VLOOKUP(K484,'Table S1c. Species'!A:O,15,FALSE)</f>
        <v>1.8848660639516785E-9</v>
      </c>
      <c r="M484" s="54" t="s">
        <v>1393</v>
      </c>
      <c r="N484" s="37" t="s">
        <v>1985</v>
      </c>
      <c r="O484" s="2" t="s">
        <v>1986</v>
      </c>
    </row>
    <row r="485" spans="1:15" ht="14" customHeight="1" x14ac:dyDescent="0.2">
      <c r="A485" s="2" t="s">
        <v>2107</v>
      </c>
      <c r="B485" s="2" t="s">
        <v>2108</v>
      </c>
      <c r="C485" s="2" t="s">
        <v>8</v>
      </c>
      <c r="D485" s="2" t="s">
        <v>2109</v>
      </c>
      <c r="E485" s="2" t="b">
        <v>0</v>
      </c>
      <c r="F485" s="2" t="s">
        <v>1354</v>
      </c>
      <c r="G485" s="2" t="s">
        <v>3370</v>
      </c>
      <c r="H485" s="3">
        <f>LN(2)*((1/'Table S1e. Parameters'!B2+1/VLOOKUP(CONCATENATE(RIGHT(A485,LEN(A485)-12),"-Protein"),'Table S1c. Species'!A:O,13,FALSE)/60)*VLOOKUP(CONCATENATE(RIGHT(A485,LEN(A485)-12),"-Protein"),'Table S1c. Species'!A:O,11,FALSE)+IF(ISBLANK(VLOOKUP(CONCATENATE(RIGHT(A485,LEN(A485)-12),"-Protein"),'Table S1c. Species'!A:O,14,FALSE)),0,(1/'Table S1e. Parameters'!B2+1/VLOOKUP(CONCATENATE(RIGHT(A485,LEN(A485)-12),"-Protein"),'Table S1c. Species'!A:O,14,FALSE)/60)*VLOOKUP(CONCATENATE(RIGHT(A485,LEN(A485)-12),"-Protein"),'Table S1c. Species'!A:O,12,FALSE)))/'Table S1c. Species'!J$289*POWER(2,21)</f>
        <v>29894.346211324744</v>
      </c>
      <c r="I485" s="34" t="s">
        <v>45</v>
      </c>
      <c r="J485" s="35">
        <f>VLOOKUP(I485,'Table S1c. Species'!A:O,15,FALSE)</f>
        <v>5.0000000000000001E-4</v>
      </c>
      <c r="K485" s="59" t="s">
        <v>576</v>
      </c>
      <c r="L485" s="35">
        <f>VLOOKUP(K485,'Table S1c. Species'!A:O,15,FALSE)</f>
        <v>6.1680119557308139E-9</v>
      </c>
      <c r="M485" s="54" t="s">
        <v>1393</v>
      </c>
      <c r="N485" s="37" t="s">
        <v>1985</v>
      </c>
      <c r="O485" s="2" t="s">
        <v>1986</v>
      </c>
    </row>
    <row r="486" spans="1:15" ht="14" customHeight="1" x14ac:dyDescent="0.2">
      <c r="A486" s="2" t="s">
        <v>2110</v>
      </c>
      <c r="B486" s="2" t="s">
        <v>2111</v>
      </c>
      <c r="C486" s="2" t="s">
        <v>8</v>
      </c>
      <c r="D486" s="2" t="s">
        <v>2112</v>
      </c>
      <c r="E486" s="2" t="b">
        <v>0</v>
      </c>
      <c r="F486" s="2" t="s">
        <v>1354</v>
      </c>
      <c r="G486" s="2" t="s">
        <v>3371</v>
      </c>
      <c r="H486" s="3">
        <f>LN(2)*((1/'Table S1e. Parameters'!B2+1/VLOOKUP(CONCATENATE(RIGHT(A486,LEN(A486)-12),"-Protein"),'Table S1c. Species'!A:O,13,FALSE)/60)*VLOOKUP(CONCATENATE(RIGHT(A486,LEN(A486)-12),"-Protein"),'Table S1c. Species'!A:O,11,FALSE)+IF(ISBLANK(VLOOKUP(CONCATENATE(RIGHT(A486,LEN(A486)-12),"-Protein"),'Table S1c. Species'!A:O,14,FALSE)),0,(1/'Table S1e. Parameters'!B2+1/VLOOKUP(CONCATENATE(RIGHT(A486,LEN(A486)-12),"-Protein"),'Table S1c. Species'!A:O,14,FALSE)/60)*VLOOKUP(CONCATENATE(RIGHT(A486,LEN(A486)-12),"-Protein"),'Table S1c. Species'!A:O,12,FALSE)))/'Table S1c. Species'!J$289*POWER(2,21)</f>
        <v>24716.135652931134</v>
      </c>
      <c r="I486" s="34" t="s">
        <v>45</v>
      </c>
      <c r="J486" s="35">
        <f>VLOOKUP(I486,'Table S1c. Species'!A:O,15,FALSE)</f>
        <v>5.0000000000000001E-4</v>
      </c>
      <c r="K486" s="59" t="s">
        <v>581</v>
      </c>
      <c r="L486" s="35">
        <f>VLOOKUP(K486,'Table S1c. Species'!A:O,15,FALSE)</f>
        <v>1.8848660639516785E-9</v>
      </c>
      <c r="M486" s="54" t="s">
        <v>1393</v>
      </c>
      <c r="N486" s="37" t="s">
        <v>1985</v>
      </c>
      <c r="O486" s="2" t="s">
        <v>1986</v>
      </c>
    </row>
    <row r="487" spans="1:15" ht="14" customHeight="1" x14ac:dyDescent="0.2">
      <c r="A487" s="2" t="s">
        <v>2113</v>
      </c>
      <c r="B487" s="2" t="s">
        <v>2114</v>
      </c>
      <c r="C487" s="2" t="s">
        <v>8</v>
      </c>
      <c r="D487" s="2" t="s">
        <v>2115</v>
      </c>
      <c r="E487" s="2" t="b">
        <v>0</v>
      </c>
      <c r="F487" s="2" t="s">
        <v>1354</v>
      </c>
      <c r="G487" s="2" t="s">
        <v>3372</v>
      </c>
      <c r="H487" s="3">
        <f>LN(2)*((1/'Table S1e. Parameters'!B2+1/VLOOKUP(CONCATENATE(RIGHT(A487,LEN(A487)-12),"-Protein"),'Table S1c. Species'!A:O,13,FALSE)/60)*VLOOKUP(CONCATENATE(RIGHT(A487,LEN(A487)-12),"-Protein"),'Table S1c. Species'!A:O,11,FALSE)+IF(ISBLANK(VLOOKUP(CONCATENATE(RIGHT(A487,LEN(A487)-12),"-Protein"),'Table S1c. Species'!A:O,14,FALSE)),0,(1/'Table S1e. Parameters'!B2+1/VLOOKUP(CONCATENATE(RIGHT(A487,LEN(A487)-12),"-Protein"),'Table S1c. Species'!A:O,14,FALSE)/60)*VLOOKUP(CONCATENATE(RIGHT(A487,LEN(A487)-12),"-Protein"),'Table S1c. Species'!A:O,12,FALSE)))/'Table S1c. Species'!J$289*POWER(2,21)</f>
        <v>30612.587208164558</v>
      </c>
      <c r="I487" s="34" t="s">
        <v>45</v>
      </c>
      <c r="J487" s="35">
        <f>VLOOKUP(I487,'Table S1c. Species'!A:O,15,FALSE)</f>
        <v>5.0000000000000001E-4</v>
      </c>
      <c r="K487" s="59" t="s">
        <v>586</v>
      </c>
      <c r="L487" s="35">
        <f>VLOOKUP(K487,'Table S1c. Species'!A:O,15,FALSE)</f>
        <v>1.8848660639516785E-9</v>
      </c>
      <c r="M487" s="54" t="s">
        <v>1393</v>
      </c>
      <c r="N487" s="37" t="s">
        <v>1985</v>
      </c>
      <c r="O487" s="2" t="s">
        <v>1986</v>
      </c>
    </row>
    <row r="488" spans="1:15" ht="14" customHeight="1" x14ac:dyDescent="0.2">
      <c r="A488" s="2" t="s">
        <v>2116</v>
      </c>
      <c r="B488" s="2" t="s">
        <v>2117</v>
      </c>
      <c r="C488" s="2" t="s">
        <v>8</v>
      </c>
      <c r="D488" s="2" t="s">
        <v>2118</v>
      </c>
      <c r="E488" s="2" t="b">
        <v>0</v>
      </c>
      <c r="F488" s="2" t="s">
        <v>1354</v>
      </c>
      <c r="G488" s="2" t="s">
        <v>3373</v>
      </c>
      <c r="H488" s="3">
        <f>LN(2)*((1/'Table S1e. Parameters'!B2+1/VLOOKUP(CONCATENATE(RIGHT(A488,LEN(A488)-12),"-Protein"),'Table S1c. Species'!A:O,13,FALSE)/60)*VLOOKUP(CONCATENATE(RIGHT(A488,LEN(A488)-12),"-Protein"),'Table S1c. Species'!A:O,11,FALSE)+IF(ISBLANK(VLOOKUP(CONCATENATE(RIGHT(A488,LEN(A488)-12),"-Protein"),'Table S1c. Species'!A:O,14,FALSE)),0,(1/'Table S1e. Parameters'!B2+1/VLOOKUP(CONCATENATE(RIGHT(A488,LEN(A488)-12),"-Protein"),'Table S1c. Species'!A:O,14,FALSE)/60)*VLOOKUP(CONCATENATE(RIGHT(A488,LEN(A488)-12),"-Protein"),'Table S1c. Species'!A:O,12,FALSE)))/'Table S1c. Species'!J$289*POWER(2,21)</f>
        <v>24686.81248563905</v>
      </c>
      <c r="I488" s="34" t="s">
        <v>45</v>
      </c>
      <c r="J488" s="35">
        <f>VLOOKUP(I488,'Table S1c. Species'!A:O,15,FALSE)</f>
        <v>5.0000000000000001E-4</v>
      </c>
      <c r="K488" s="59" t="s">
        <v>591</v>
      </c>
      <c r="L488" s="35">
        <f>VLOOKUP(K488,'Table S1c. Species'!A:O,15,FALSE)</f>
        <v>1.8848660639516785E-9</v>
      </c>
      <c r="M488" s="54" t="s">
        <v>1393</v>
      </c>
      <c r="N488" s="37" t="s">
        <v>1985</v>
      </c>
      <c r="O488" s="2" t="s">
        <v>1986</v>
      </c>
    </row>
    <row r="489" spans="1:15" ht="14" customHeight="1" x14ac:dyDescent="0.2">
      <c r="A489" s="2" t="s">
        <v>2119</v>
      </c>
      <c r="B489" s="2" t="s">
        <v>2120</v>
      </c>
      <c r="C489" s="2" t="s">
        <v>8</v>
      </c>
      <c r="D489" s="2" t="s">
        <v>2121</v>
      </c>
      <c r="E489" s="2" t="b">
        <v>0</v>
      </c>
      <c r="F489" s="2" t="s">
        <v>1354</v>
      </c>
      <c r="G489" s="2" t="s">
        <v>3374</v>
      </c>
      <c r="H489" s="3">
        <f>LN(2)*((1/'Table S1e. Parameters'!B2+1/VLOOKUP(CONCATENATE(RIGHT(A489,LEN(A489)-12),"-Protein"),'Table S1c. Species'!A:O,13,FALSE)/60)*VLOOKUP(CONCATENATE(RIGHT(A489,LEN(A489)-12),"-Protein"),'Table S1c. Species'!A:O,11,FALSE)+IF(ISBLANK(VLOOKUP(CONCATENATE(RIGHT(A489,LEN(A489)-12),"-Protein"),'Table S1c. Species'!A:O,14,FALSE)),0,(1/'Table S1e. Parameters'!B2+1/VLOOKUP(CONCATENATE(RIGHT(A489,LEN(A489)-12),"-Protein"),'Table S1c. Species'!A:O,14,FALSE)/60)*VLOOKUP(CONCATENATE(RIGHT(A489,LEN(A489)-12),"-Protein"),'Table S1c. Species'!A:O,12,FALSE)))/'Table S1c. Species'!J$289*POWER(2,21)</f>
        <v>24936.178396540246</v>
      </c>
      <c r="I489" s="34" t="s">
        <v>45</v>
      </c>
      <c r="J489" s="35">
        <f>VLOOKUP(I489,'Table S1c. Species'!A:O,15,FALSE)</f>
        <v>5.0000000000000001E-4</v>
      </c>
      <c r="K489" s="59" t="s">
        <v>596</v>
      </c>
      <c r="L489" s="35">
        <f>VLOOKUP(K489,'Table S1c. Species'!A:O,15,FALSE)</f>
        <v>1.8848660639516785E-9</v>
      </c>
      <c r="M489" s="54" t="s">
        <v>1393</v>
      </c>
      <c r="N489" s="37" t="s">
        <v>1985</v>
      </c>
      <c r="O489" s="2" t="s">
        <v>1986</v>
      </c>
    </row>
    <row r="490" spans="1:15" ht="14" customHeight="1" x14ac:dyDescent="0.2">
      <c r="A490" s="2" t="s">
        <v>2068</v>
      </c>
      <c r="B490" s="2" t="s">
        <v>2069</v>
      </c>
      <c r="C490" s="2" t="s">
        <v>8</v>
      </c>
      <c r="D490" s="2" t="s">
        <v>2070</v>
      </c>
      <c r="E490" s="2" t="b">
        <v>0</v>
      </c>
      <c r="F490" s="2" t="s">
        <v>1354</v>
      </c>
      <c r="G490" s="2" t="s">
        <v>3375</v>
      </c>
      <c r="H490" s="3">
        <f>LN(2)*((1/'Table S1e. Parameters'!B2+1/VLOOKUP(CONCATENATE(RIGHT(A490,LEN(A490)-12),"-Protein"),'Table S1c. Species'!A:O,13,FALSE)/60)*VLOOKUP(CONCATENATE(RIGHT(A490,LEN(A490)-12),"-Protein"),'Table S1c. Species'!A:O,11,FALSE)+IF(ISBLANK(VLOOKUP(CONCATENATE(RIGHT(A490,LEN(A490)-12),"-Protein"),'Table S1c. Species'!A:O,14,FALSE)),0,(1/'Table S1e. Parameters'!B2+1/VLOOKUP(CONCATENATE(RIGHT(A490,LEN(A490)-12),"-Protein"),'Table S1c. Species'!A:O,14,FALSE)/60)*VLOOKUP(CONCATENATE(RIGHT(A490,LEN(A490)-12),"-Protein"),'Table S1c. Species'!A:O,12,FALSE)))/'Table S1c. Species'!J$289*POWER(2,21)</f>
        <v>24958.713093032762</v>
      </c>
      <c r="I490" s="34" t="s">
        <v>45</v>
      </c>
      <c r="J490" s="35">
        <f>VLOOKUP(I490,'Table S1c. Species'!A:O,15,FALSE)</f>
        <v>5.0000000000000001E-4</v>
      </c>
      <c r="K490" s="59" t="s">
        <v>511</v>
      </c>
      <c r="L490" s="35">
        <f>VLOOKUP(K490,'Table S1c. Species'!A:O,15,FALSE)</f>
        <v>2.6558281699494401E-9</v>
      </c>
      <c r="M490" s="54" t="s">
        <v>1393</v>
      </c>
      <c r="N490" s="37" t="s">
        <v>1985</v>
      </c>
      <c r="O490" s="2" t="s">
        <v>1986</v>
      </c>
    </row>
    <row r="491" spans="1:15" ht="14" customHeight="1" x14ac:dyDescent="0.2">
      <c r="A491" s="2" t="s">
        <v>2122</v>
      </c>
      <c r="B491" s="2" t="s">
        <v>2123</v>
      </c>
      <c r="C491" s="2" t="s">
        <v>8</v>
      </c>
      <c r="D491" s="2" t="s">
        <v>2124</v>
      </c>
      <c r="E491" s="2" t="b">
        <v>0</v>
      </c>
      <c r="F491" s="2" t="s">
        <v>1354</v>
      </c>
      <c r="G491" s="2" t="s">
        <v>3376</v>
      </c>
      <c r="H491" s="3">
        <f>LN(2)*((1/'Table S1e. Parameters'!B2+1/VLOOKUP(CONCATENATE(RIGHT(A491,LEN(A491)-12),"-Protein"),'Table S1c. Species'!A:O,13,FALSE)/60)*VLOOKUP(CONCATENATE(RIGHT(A491,LEN(A491)-12),"-Protein"),'Table S1c. Species'!A:O,11,FALSE)+IF(ISBLANK(VLOOKUP(CONCATENATE(RIGHT(A491,LEN(A491)-12),"-Protein"),'Table S1c. Species'!A:O,14,FALSE)),0,(1/'Table S1e. Parameters'!B2+1/VLOOKUP(CONCATENATE(RIGHT(A491,LEN(A491)-12),"-Protein"),'Table S1c. Species'!A:O,14,FALSE)/60)*VLOOKUP(CONCATENATE(RIGHT(A491,LEN(A491)-12),"-Protein"),'Table S1c. Species'!A:O,12,FALSE)))/'Table S1c. Species'!J$289*POWER(2,21)</f>
        <v>28824.310591086687</v>
      </c>
      <c r="I491" s="34" t="s">
        <v>45</v>
      </c>
      <c r="J491" s="35">
        <f>VLOOKUP(I491,'Table S1c. Species'!A:O,15,FALSE)</f>
        <v>5.0000000000000001E-4</v>
      </c>
      <c r="K491" s="59" t="s">
        <v>601</v>
      </c>
      <c r="L491" s="35">
        <f>VLOOKUP(K491,'Table S1c. Species'!A:O,15,FALSE)</f>
        <v>1.8848660639516785E-9</v>
      </c>
      <c r="M491" s="54" t="s">
        <v>1393</v>
      </c>
      <c r="N491" s="37" t="s">
        <v>1985</v>
      </c>
      <c r="O491" s="2" t="s">
        <v>1986</v>
      </c>
    </row>
    <row r="492" spans="1:15" ht="14" customHeight="1" x14ac:dyDescent="0.2">
      <c r="A492" s="2" t="s">
        <v>2125</v>
      </c>
      <c r="B492" s="2" t="s">
        <v>2126</v>
      </c>
      <c r="C492" s="2" t="s">
        <v>8</v>
      </c>
      <c r="D492" s="2" t="s">
        <v>2127</v>
      </c>
      <c r="E492" s="2" t="b">
        <v>0</v>
      </c>
      <c r="F492" s="2" t="s">
        <v>1354</v>
      </c>
      <c r="G492" s="2" t="s">
        <v>3377</v>
      </c>
      <c r="H492" s="3">
        <f>LN(2)*((1/'Table S1e. Parameters'!B2+1/VLOOKUP(CONCATENATE(RIGHT(A492,LEN(A492)-12),"-Protein"),'Table S1c. Species'!A:O,13,FALSE)/60)*VLOOKUP(CONCATENATE(RIGHT(A492,LEN(A492)-12),"-Protein"),'Table S1c. Species'!A:O,11,FALSE)+IF(ISBLANK(VLOOKUP(CONCATENATE(RIGHT(A492,LEN(A492)-12),"-Protein"),'Table S1c. Species'!A:O,14,FALSE)),0,(1/'Table S1e. Parameters'!B2+1/VLOOKUP(CONCATENATE(RIGHT(A492,LEN(A492)-12),"-Protein"),'Table S1c. Species'!A:O,14,FALSE)/60)*VLOOKUP(CONCATENATE(RIGHT(A492,LEN(A492)-12),"-Protein"),'Table S1c. Species'!A:O,12,FALSE)))/'Table S1c. Species'!J$289*POWER(2,21)</f>
        <v>28824.310591086687</v>
      </c>
      <c r="I492" s="34" t="s">
        <v>45</v>
      </c>
      <c r="J492" s="35">
        <f>VLOOKUP(I492,'Table S1c. Species'!A:O,15,FALSE)</f>
        <v>5.0000000000000001E-4</v>
      </c>
      <c r="K492" s="59" t="s">
        <v>606</v>
      </c>
      <c r="L492" s="35">
        <f>VLOOKUP(K492,'Table S1c. Species'!A:O,15,FALSE)</f>
        <v>1.9942570321231591E-9</v>
      </c>
      <c r="M492" s="54" t="s">
        <v>1393</v>
      </c>
      <c r="N492" s="37" t="s">
        <v>1985</v>
      </c>
      <c r="O492" s="2" t="s">
        <v>1986</v>
      </c>
    </row>
    <row r="493" spans="1:15" ht="14" customHeight="1" x14ac:dyDescent="0.2">
      <c r="A493" s="2" t="s">
        <v>2071</v>
      </c>
      <c r="B493" s="2" t="s">
        <v>2072</v>
      </c>
      <c r="C493" s="2" t="s">
        <v>8</v>
      </c>
      <c r="D493" s="2" t="s">
        <v>2073</v>
      </c>
      <c r="E493" s="2" t="b">
        <v>0</v>
      </c>
      <c r="F493" s="2" t="s">
        <v>1354</v>
      </c>
      <c r="G493" s="2" t="s">
        <v>3378</v>
      </c>
      <c r="H493" s="3">
        <f>LN(2)*((1/'Table S1e. Parameters'!B2+1/VLOOKUP(CONCATENATE(RIGHT(A493,LEN(A493)-12),"-Protein"),'Table S1c. Species'!A:O,13,FALSE)/60)*VLOOKUP(CONCATENATE(RIGHT(A493,LEN(A493)-12),"-Protein"),'Table S1c. Species'!A:O,11,FALSE)+IF(ISBLANK(VLOOKUP(CONCATENATE(RIGHT(A493,LEN(A493)-12),"-Protein"),'Table S1c. Species'!A:O,14,FALSE)),0,(1/'Table S1e. Parameters'!B2+1/VLOOKUP(CONCATENATE(RIGHT(A493,LEN(A493)-12),"-Protein"),'Table S1c. Species'!A:O,14,FALSE)/60)*VLOOKUP(CONCATENATE(RIGHT(A493,LEN(A493)-12),"-Protein"),'Table S1c. Species'!A:O,12,FALSE)))/'Table S1c. Species'!J$289*POWER(2,21)</f>
        <v>24949.387885688895</v>
      </c>
      <c r="I493" s="34" t="s">
        <v>45</v>
      </c>
      <c r="J493" s="35">
        <f>VLOOKUP(I493,'Table S1c. Species'!A:O,15,FALSE)</f>
        <v>5.0000000000000001E-4</v>
      </c>
      <c r="K493" s="59" t="s">
        <v>516</v>
      </c>
      <c r="L493" s="35">
        <f>VLOOKUP(K493,'Table S1c. Species'!A:O,15,FALSE)</f>
        <v>1.8848660639516785E-9</v>
      </c>
      <c r="M493" s="54" t="s">
        <v>1393</v>
      </c>
      <c r="N493" s="37" t="s">
        <v>1985</v>
      </c>
      <c r="O493" s="2" t="s">
        <v>1986</v>
      </c>
    </row>
    <row r="494" spans="1:15" ht="14" customHeight="1" x14ac:dyDescent="0.2">
      <c r="A494" s="2" t="s">
        <v>2074</v>
      </c>
      <c r="B494" s="2" t="s">
        <v>2075</v>
      </c>
      <c r="C494" s="2" t="s">
        <v>8</v>
      </c>
      <c r="D494" s="2" t="s">
        <v>2076</v>
      </c>
      <c r="E494" s="2" t="b">
        <v>0</v>
      </c>
      <c r="F494" s="2" t="s">
        <v>1354</v>
      </c>
      <c r="G494" s="2" t="s">
        <v>3379</v>
      </c>
      <c r="H494" s="3">
        <f>LN(2)*((1/'Table S1e. Parameters'!B2+1/VLOOKUP(CONCATENATE(RIGHT(A494,LEN(A494)-12),"-Protein"),'Table S1c. Species'!A:O,13,FALSE)/60)*VLOOKUP(CONCATENATE(RIGHT(A494,LEN(A494)-12),"-Protein"),'Table S1c. Species'!A:O,11,FALSE)+IF(ISBLANK(VLOOKUP(CONCATENATE(RIGHT(A494,LEN(A494)-12),"-Protein"),'Table S1c. Species'!A:O,14,FALSE)),0,(1/'Table S1e. Parameters'!B2+1/VLOOKUP(CONCATENATE(RIGHT(A494,LEN(A494)-12),"-Protein"),'Table S1c. Species'!A:O,14,FALSE)/60)*VLOOKUP(CONCATENATE(RIGHT(A494,LEN(A494)-12),"-Protein"),'Table S1c. Species'!A:O,12,FALSE)))/'Table S1c. Species'!J$289*POWER(2,21)</f>
        <v>30973.077567833971</v>
      </c>
      <c r="I494" s="34" t="s">
        <v>45</v>
      </c>
      <c r="J494" s="35">
        <f>VLOOKUP(I494,'Table S1c. Species'!A:O,15,FALSE)</f>
        <v>5.0000000000000001E-4</v>
      </c>
      <c r="K494" s="59" t="s">
        <v>521</v>
      </c>
      <c r="L494" s="35">
        <f>VLOOKUP(K494,'Table S1c. Species'!A:O,15,FALSE)</f>
        <v>2.2136113352710824E-9</v>
      </c>
      <c r="M494" s="54" t="s">
        <v>1393</v>
      </c>
      <c r="N494" s="37" t="s">
        <v>1985</v>
      </c>
      <c r="O494" s="2" t="s">
        <v>1986</v>
      </c>
    </row>
    <row r="495" spans="1:15" ht="14" customHeight="1" x14ac:dyDescent="0.2">
      <c r="A495" s="2" t="s">
        <v>2077</v>
      </c>
      <c r="B495" s="2" t="s">
        <v>2078</v>
      </c>
      <c r="C495" s="2" t="s">
        <v>8</v>
      </c>
      <c r="D495" s="2" t="s">
        <v>2079</v>
      </c>
      <c r="E495" s="2" t="b">
        <v>0</v>
      </c>
      <c r="F495" s="2" t="s">
        <v>1354</v>
      </c>
      <c r="G495" s="2" t="s">
        <v>3380</v>
      </c>
      <c r="H495" s="3">
        <f>LN(2)*((1/'Table S1e. Parameters'!B2+1/VLOOKUP(CONCATENATE(RIGHT(A495,LEN(A495)-12),"-Protein"),'Table S1c. Species'!A:O,13,FALSE)/60)*VLOOKUP(CONCATENATE(RIGHT(A495,LEN(A495)-12),"-Protein"),'Table S1c. Species'!A:O,11,FALSE)+IF(ISBLANK(VLOOKUP(CONCATENATE(RIGHT(A495,LEN(A495)-12),"-Protein"),'Table S1c. Species'!A:O,14,FALSE)),0,(1/'Table S1e. Parameters'!B2+1/VLOOKUP(CONCATENATE(RIGHT(A495,LEN(A495)-12),"-Protein"),'Table S1c. Species'!A:O,14,FALSE)/60)*VLOOKUP(CONCATENATE(RIGHT(A495,LEN(A495)-12),"-Protein"),'Table S1c. Species'!A:O,12,FALSE)))/'Table S1c. Species'!J$289*POWER(2,21)</f>
        <v>30013.86465239001</v>
      </c>
      <c r="I495" s="34" t="s">
        <v>45</v>
      </c>
      <c r="J495" s="35">
        <f>VLOOKUP(I495,'Table S1c. Species'!A:O,15,FALSE)</f>
        <v>5.0000000000000001E-4</v>
      </c>
      <c r="K495" s="59" t="s">
        <v>526</v>
      </c>
      <c r="L495" s="35">
        <f>VLOOKUP(K495,'Table S1c. Species'!A:O,15,FALSE)</f>
        <v>1.8848660639516785E-9</v>
      </c>
      <c r="M495" s="54" t="s">
        <v>1393</v>
      </c>
      <c r="N495" s="37" t="s">
        <v>1985</v>
      </c>
      <c r="O495" s="2" t="s">
        <v>1986</v>
      </c>
    </row>
    <row r="496" spans="1:15" ht="14" customHeight="1" x14ac:dyDescent="0.2">
      <c r="A496" s="2" t="s">
        <v>2080</v>
      </c>
      <c r="B496" s="2" t="s">
        <v>2081</v>
      </c>
      <c r="C496" s="2" t="s">
        <v>8</v>
      </c>
      <c r="D496" s="2" t="s">
        <v>2082</v>
      </c>
      <c r="E496" s="2" t="b">
        <v>0</v>
      </c>
      <c r="F496" s="2" t="s">
        <v>1354</v>
      </c>
      <c r="G496" s="2" t="s">
        <v>3381</v>
      </c>
      <c r="H496" s="3">
        <f>LN(2)*((1/'Table S1e. Parameters'!B2+1/VLOOKUP(CONCATENATE(RIGHT(A496,LEN(A496)-12),"-Protein"),'Table S1c. Species'!A:O,13,FALSE)/60)*VLOOKUP(CONCATENATE(RIGHT(A496,LEN(A496)-12),"-Protein"),'Table S1c. Species'!A:O,11,FALSE)+IF(ISBLANK(VLOOKUP(CONCATENATE(RIGHT(A496,LEN(A496)-12),"-Protein"),'Table S1c. Species'!A:O,14,FALSE)),0,(1/'Table S1e. Parameters'!B2+1/VLOOKUP(CONCATENATE(RIGHT(A496,LEN(A496)-12),"-Protein"),'Table S1c. Species'!A:O,14,FALSE)/60)*VLOOKUP(CONCATENATE(RIGHT(A496,LEN(A496)-12),"-Protein"),'Table S1c. Species'!A:O,12,FALSE)))/'Table S1c. Species'!J$289*POWER(2,21)</f>
        <v>26034.20999323592</v>
      </c>
      <c r="I496" s="34" t="s">
        <v>45</v>
      </c>
      <c r="J496" s="35">
        <f>VLOOKUP(I496,'Table S1c. Species'!A:O,15,FALSE)</f>
        <v>5.0000000000000001E-4</v>
      </c>
      <c r="K496" s="59" t="s">
        <v>531</v>
      </c>
      <c r="L496" s="35">
        <f>VLOOKUP(K496,'Table S1c. Species'!A:O,15,FALSE)</f>
        <v>2.4575794124542004E-9</v>
      </c>
      <c r="M496" s="54" t="s">
        <v>1393</v>
      </c>
      <c r="N496" s="37" t="s">
        <v>1985</v>
      </c>
      <c r="O496" s="2" t="s">
        <v>1986</v>
      </c>
    </row>
    <row r="497" spans="1:15" ht="14" customHeight="1" x14ac:dyDescent="0.2">
      <c r="A497" s="2" t="s">
        <v>2083</v>
      </c>
      <c r="B497" s="2" t="s">
        <v>2084</v>
      </c>
      <c r="C497" s="2" t="s">
        <v>8</v>
      </c>
      <c r="D497" s="2" t="s">
        <v>2085</v>
      </c>
      <c r="E497" s="2" t="b">
        <v>0</v>
      </c>
      <c r="F497" s="2" t="s">
        <v>1354</v>
      </c>
      <c r="G497" s="2" t="s">
        <v>3382</v>
      </c>
      <c r="H497" s="3">
        <f>LN(2)*((1/'Table S1e. Parameters'!B2+1/VLOOKUP(CONCATENATE(RIGHT(A497,LEN(A497)-12),"-Protein"),'Table S1c. Species'!A:O,13,FALSE)/60)*VLOOKUP(CONCATENATE(RIGHT(A497,LEN(A497)-12),"-Protein"),'Table S1c. Species'!A:O,11,FALSE)+IF(ISBLANK(VLOOKUP(CONCATENATE(RIGHT(A497,LEN(A497)-12),"-Protein"),'Table S1c. Species'!A:O,14,FALSE)),0,(1/'Table S1e. Parameters'!B2+1/VLOOKUP(CONCATENATE(RIGHT(A497,LEN(A497)-12),"-Protein"),'Table S1c. Species'!A:O,14,FALSE)/60)*VLOOKUP(CONCATENATE(RIGHT(A497,LEN(A497)-12),"-Protein"),'Table S1c. Species'!A:O,12,FALSE)))/'Table S1c. Species'!J$289*POWER(2,21)</f>
        <v>29023.372576985981</v>
      </c>
      <c r="I497" s="34" t="s">
        <v>45</v>
      </c>
      <c r="J497" s="35">
        <f>VLOOKUP(I497,'Table S1c. Species'!A:O,15,FALSE)</f>
        <v>5.0000000000000001E-4</v>
      </c>
      <c r="K497" s="59" t="s">
        <v>536</v>
      </c>
      <c r="L497" s="35">
        <f>VLOOKUP(K497,'Table S1c. Species'!A:O,15,FALSE)</f>
        <v>2.5381176181592953E-9</v>
      </c>
      <c r="M497" s="54" t="s">
        <v>1393</v>
      </c>
      <c r="N497" s="37" t="s">
        <v>1985</v>
      </c>
      <c r="O497" s="2" t="s">
        <v>1986</v>
      </c>
    </row>
    <row r="498" spans="1:15" ht="14" customHeight="1" x14ac:dyDescent="0.2">
      <c r="A498" s="2" t="s">
        <v>2086</v>
      </c>
      <c r="B498" s="2" t="s">
        <v>2087</v>
      </c>
      <c r="C498" s="2" t="s">
        <v>8</v>
      </c>
      <c r="D498" s="2" t="s">
        <v>2088</v>
      </c>
      <c r="E498" s="2" t="b">
        <v>0</v>
      </c>
      <c r="F498" s="2" t="s">
        <v>1354</v>
      </c>
      <c r="G498" s="2" t="s">
        <v>3383</v>
      </c>
      <c r="H498" s="3">
        <f>LN(2)*((1/'Table S1e. Parameters'!B2+1/VLOOKUP(CONCATENATE(RIGHT(A498,LEN(A498)-12),"-Protein"),'Table S1c. Species'!A:O,13,FALSE)/60)*VLOOKUP(CONCATENATE(RIGHT(A498,LEN(A498)-12),"-Protein"),'Table S1c. Species'!A:O,11,FALSE)+IF(ISBLANK(VLOOKUP(CONCATENATE(RIGHT(A498,LEN(A498)-12),"-Protein"),'Table S1c. Species'!A:O,14,FALSE)),0,(1/'Table S1e. Parameters'!B2+1/VLOOKUP(CONCATENATE(RIGHT(A498,LEN(A498)-12),"-Protein"),'Table S1c. Species'!A:O,14,FALSE)/60)*VLOOKUP(CONCATENATE(RIGHT(A498,LEN(A498)-12),"-Protein"),'Table S1c. Species'!A:O,12,FALSE)))/'Table S1c. Species'!J$289*POWER(2,21)</f>
        <v>28824.310591086687</v>
      </c>
      <c r="I498" s="34" t="s">
        <v>45</v>
      </c>
      <c r="J498" s="35">
        <f>VLOOKUP(I498,'Table S1c. Species'!A:O,15,FALSE)</f>
        <v>5.0000000000000001E-4</v>
      </c>
      <c r="K498" s="59" t="s">
        <v>541</v>
      </c>
      <c r="L498" s="35">
        <f>VLOOKUP(K498,'Table S1c. Species'!A:O,15,FALSE)</f>
        <v>1.8848660639516785E-9</v>
      </c>
      <c r="M498" s="54" t="s">
        <v>1393</v>
      </c>
      <c r="N498" s="37" t="s">
        <v>1985</v>
      </c>
      <c r="O498" s="2" t="s">
        <v>1986</v>
      </c>
    </row>
    <row r="499" spans="1:15" ht="14" customHeight="1" x14ac:dyDescent="0.2">
      <c r="A499" s="2" t="s">
        <v>2089</v>
      </c>
      <c r="B499" s="2" t="s">
        <v>2090</v>
      </c>
      <c r="C499" s="2" t="s">
        <v>8</v>
      </c>
      <c r="D499" s="2" t="s">
        <v>2091</v>
      </c>
      <c r="E499" s="2" t="b">
        <v>0</v>
      </c>
      <c r="F499" s="2" t="s">
        <v>1354</v>
      </c>
      <c r="G499" s="2" t="s">
        <v>3384</v>
      </c>
      <c r="H499" s="3">
        <f>LN(2)*((1/'Table S1e. Parameters'!B2+1/VLOOKUP(CONCATENATE(RIGHT(A499,LEN(A499)-12),"-Protein"),'Table S1c. Species'!A:O,13,FALSE)/60)*VLOOKUP(CONCATENATE(RIGHT(A499,LEN(A499)-12),"-Protein"),'Table S1c. Species'!A:O,11,FALSE)+IF(ISBLANK(VLOOKUP(CONCATENATE(RIGHT(A499,LEN(A499)-12),"-Protein"),'Table S1c. Species'!A:O,14,FALSE)),0,(1/'Table S1e. Parameters'!B2+1/VLOOKUP(CONCATENATE(RIGHT(A499,LEN(A499)-12),"-Protein"),'Table S1c. Species'!A:O,14,FALSE)/60)*VLOOKUP(CONCATENATE(RIGHT(A499,LEN(A499)-12),"-Protein"),'Table S1c. Species'!A:O,12,FALSE)))/'Table S1c. Species'!J$289*POWER(2,21)</f>
        <v>27491.642536706346</v>
      </c>
      <c r="I499" s="34" t="s">
        <v>45</v>
      </c>
      <c r="J499" s="35">
        <f>VLOOKUP(I499,'Table S1c. Species'!A:O,15,FALSE)</f>
        <v>5.0000000000000001E-4</v>
      </c>
      <c r="K499" s="59" t="s">
        <v>546</v>
      </c>
      <c r="L499" s="35">
        <f>VLOOKUP(K499,'Table S1c. Species'!A:O,15,FALSE)</f>
        <v>1.8848660639516785E-9</v>
      </c>
      <c r="M499" s="54" t="s">
        <v>1393</v>
      </c>
      <c r="N499" s="37" t="s">
        <v>1985</v>
      </c>
      <c r="O499" s="2" t="s">
        <v>1986</v>
      </c>
    </row>
    <row r="500" spans="1:15" ht="14" customHeight="1" x14ac:dyDescent="0.2">
      <c r="A500" s="2" t="s">
        <v>2224</v>
      </c>
      <c r="B500" s="2" t="s">
        <v>2225</v>
      </c>
      <c r="C500" s="2" t="s">
        <v>8</v>
      </c>
      <c r="D500" s="2" t="s">
        <v>2226</v>
      </c>
      <c r="E500" s="2" t="b">
        <v>0</v>
      </c>
      <c r="F500" s="2" t="s">
        <v>1354</v>
      </c>
      <c r="G500" s="2" t="s">
        <v>3385</v>
      </c>
      <c r="H500" s="3">
        <f>LN(2)*((1/'Table S1e. Parameters'!B2+1/VLOOKUP(CONCATENATE(RIGHT(A500,LEN(A500)-12),"-Protein"),'Table S1c. Species'!A:O,13,FALSE)/60)*VLOOKUP(CONCATENATE(RIGHT(A500,LEN(A500)-12),"-Protein"),'Table S1c. Species'!A:O,11,FALSE)+IF(ISBLANK(VLOOKUP(CONCATENATE(RIGHT(A500,LEN(A500)-12),"-Protein"),'Table S1c. Species'!A:O,14,FALSE)),0,(1/'Table S1e. Parameters'!B2+1/VLOOKUP(CONCATENATE(RIGHT(A500,LEN(A500)-12),"-Protein"),'Table S1c. Species'!A:O,14,FALSE)/60)*VLOOKUP(CONCATENATE(RIGHT(A500,LEN(A500)-12),"-Protein"),'Table S1c. Species'!A:O,12,FALSE)))/'Table S1c. Species'!J$289*POWER(2,21)</f>
        <v>25707131586649.555</v>
      </c>
      <c r="I500" s="34" t="s">
        <v>45</v>
      </c>
      <c r="J500" s="35">
        <f>VLOOKUP(I500,'Table S1c. Species'!A:O,15,FALSE)</f>
        <v>5.0000000000000001E-4</v>
      </c>
      <c r="K500" s="59" t="s">
        <v>771</v>
      </c>
      <c r="L500" s="35">
        <f>VLOOKUP(K500,'Table S1c. Species'!A:O,15,FALSE)</f>
        <v>1.8848660639516785E-9</v>
      </c>
      <c r="M500" s="54" t="s">
        <v>1393</v>
      </c>
      <c r="N500" s="37" t="s">
        <v>1985</v>
      </c>
      <c r="O500" s="2" t="s">
        <v>1986</v>
      </c>
    </row>
    <row r="501" spans="1:15" ht="14" customHeight="1" x14ac:dyDescent="0.2">
      <c r="A501" s="2" t="s">
        <v>2227</v>
      </c>
      <c r="B501" s="2" t="s">
        <v>2228</v>
      </c>
      <c r="C501" s="2" t="s">
        <v>8</v>
      </c>
      <c r="D501" s="2" t="s">
        <v>2229</v>
      </c>
      <c r="E501" s="2" t="b">
        <v>0</v>
      </c>
      <c r="F501" s="2" t="s">
        <v>1354</v>
      </c>
      <c r="G501" s="2" t="s">
        <v>3386</v>
      </c>
      <c r="H501" s="3">
        <f>LN(2)*((1/'Table S1e. Parameters'!B2+1/VLOOKUP(CONCATENATE(RIGHT(A501,LEN(A501)-12),"-Protein"),'Table S1c. Species'!A:O,13,FALSE)/60)*VLOOKUP(CONCATENATE(RIGHT(A501,LEN(A501)-12),"-Protein"),'Table S1c. Species'!A:O,11,FALSE)+IF(ISBLANK(VLOOKUP(CONCATENATE(RIGHT(A501,LEN(A501)-12),"-Protein"),'Table S1c. Species'!A:O,14,FALSE)),0,(1/'Table S1e. Parameters'!B2+1/VLOOKUP(CONCATENATE(RIGHT(A501,LEN(A501)-12),"-Protein"),'Table S1c. Species'!A:O,14,FALSE)/60)*VLOOKUP(CONCATENATE(RIGHT(A501,LEN(A501)-12),"-Protein"),'Table S1c. Species'!A:O,12,FALSE)))/'Table S1c. Species'!J$289*POWER(2,21)</f>
        <v>12853565837537.828</v>
      </c>
      <c r="I501" s="34" t="s">
        <v>45</v>
      </c>
      <c r="J501" s="35">
        <f>VLOOKUP(I501,'Table S1c. Species'!A:O,15,FALSE)</f>
        <v>5.0000000000000001E-4</v>
      </c>
      <c r="K501" s="59" t="s">
        <v>776</v>
      </c>
      <c r="L501" s="35">
        <f>VLOOKUP(K501,'Table S1c. Species'!A:O,15,FALSE)</f>
        <v>1.8848660639516785E-9</v>
      </c>
      <c r="M501" s="54" t="s">
        <v>1393</v>
      </c>
      <c r="N501" s="37" t="s">
        <v>1985</v>
      </c>
      <c r="O501" s="2" t="s">
        <v>1986</v>
      </c>
    </row>
    <row r="502" spans="1:15" ht="14" customHeight="1" x14ac:dyDescent="0.2">
      <c r="A502" s="2" t="s">
        <v>2230</v>
      </c>
      <c r="B502" s="2" t="s">
        <v>2231</v>
      </c>
      <c r="C502" s="2" t="s">
        <v>8</v>
      </c>
      <c r="D502" s="2" t="s">
        <v>2232</v>
      </c>
      <c r="E502" s="2" t="b">
        <v>0</v>
      </c>
      <c r="F502" s="2" t="s">
        <v>1354</v>
      </c>
      <c r="G502" s="2" t="s">
        <v>3387</v>
      </c>
      <c r="H502" s="3">
        <f>LN(2)*((1/'Table S1e. Parameters'!B2+1/VLOOKUP(CONCATENATE(RIGHT(A502,LEN(A502)-12),"-Protein"),'Table S1c. Species'!A:O,13,FALSE)/60)*VLOOKUP(CONCATENATE(RIGHT(A502,LEN(A502)-12),"-Protein"),'Table S1c. Species'!A:O,11,FALSE)+IF(ISBLANK(VLOOKUP(CONCATENATE(RIGHT(A502,LEN(A502)-12),"-Protein"),'Table S1c. Species'!A:O,14,FALSE)),0,(1/'Table S1e. Parameters'!B2+1/VLOOKUP(CONCATENATE(RIGHT(A502,LEN(A502)-12),"-Protein"),'Table S1c. Species'!A:O,14,FALSE)/60)*VLOOKUP(CONCATENATE(RIGHT(A502,LEN(A502)-12),"-Protein"),'Table S1c. Species'!A:O,12,FALSE)))/'Table S1c. Species'!J$289*POWER(2,21)</f>
        <v>12853565825505.127</v>
      </c>
      <c r="I502" s="34" t="s">
        <v>45</v>
      </c>
      <c r="J502" s="35">
        <f>VLOOKUP(I502,'Table S1c. Species'!A:O,15,FALSE)</f>
        <v>5.0000000000000001E-4</v>
      </c>
      <c r="K502" s="59" t="s">
        <v>781</v>
      </c>
      <c r="L502" s="35">
        <f>VLOOKUP(K502,'Table S1c. Species'!A:O,15,FALSE)</f>
        <v>1.8848660639516785E-9</v>
      </c>
      <c r="M502" s="54" t="s">
        <v>1393</v>
      </c>
      <c r="N502" s="37" t="s">
        <v>1985</v>
      </c>
      <c r="O502" s="2" t="s">
        <v>1986</v>
      </c>
    </row>
    <row r="503" spans="1:15" ht="14" customHeight="1" x14ac:dyDescent="0.2">
      <c r="A503" s="2" t="s">
        <v>2233</v>
      </c>
      <c r="B503" s="2" t="s">
        <v>2234</v>
      </c>
      <c r="C503" s="2" t="s">
        <v>8</v>
      </c>
      <c r="D503" s="2" t="s">
        <v>2235</v>
      </c>
      <c r="E503" s="2" t="b">
        <v>0</v>
      </c>
      <c r="F503" s="2" t="s">
        <v>1354</v>
      </c>
      <c r="G503" s="2" t="s">
        <v>3388</v>
      </c>
      <c r="H503" s="3">
        <f>LN(2)*((1/'Table S1e. Parameters'!B2+1/VLOOKUP(CONCATENATE(RIGHT(A503,LEN(A503)-12),"-Protein"),'Table S1c. Species'!A:O,13,FALSE)/60)*VLOOKUP(CONCATENATE(RIGHT(A503,LEN(A503)-12),"-Protein"),'Table S1c. Species'!A:O,11,FALSE)+IF(ISBLANK(VLOOKUP(CONCATENATE(RIGHT(A503,LEN(A503)-12),"-Protein"),'Table S1c. Species'!A:O,14,FALSE)),0,(1/'Table S1e. Parameters'!B2+1/VLOOKUP(CONCATENATE(RIGHT(A503,LEN(A503)-12),"-Protein"),'Table S1c. Species'!A:O,14,FALSE)/60)*VLOOKUP(CONCATENATE(RIGHT(A503,LEN(A503)-12),"-Protein"),'Table S1c. Species'!A:O,12,FALSE)))/'Table S1c. Species'!J$289*POWER(2,21)</f>
        <v>12853565776940.209</v>
      </c>
      <c r="I503" s="34" t="s">
        <v>45</v>
      </c>
      <c r="J503" s="35">
        <f>VLOOKUP(I503,'Table S1c. Species'!A:O,15,FALSE)</f>
        <v>5.0000000000000001E-4</v>
      </c>
      <c r="K503" s="59" t="s">
        <v>786</v>
      </c>
      <c r="L503" s="35">
        <f>VLOOKUP(K503,'Table S1c. Species'!A:O,15,FALSE)</f>
        <v>3.082802532856538E-9</v>
      </c>
      <c r="M503" s="54" t="s">
        <v>1393</v>
      </c>
      <c r="N503" s="37" t="s">
        <v>1985</v>
      </c>
      <c r="O503" s="2" t="s">
        <v>1986</v>
      </c>
    </row>
    <row r="504" spans="1:15" ht="14" customHeight="1" x14ac:dyDescent="0.2">
      <c r="A504" s="2" t="s">
        <v>2239</v>
      </c>
      <c r="B504" s="2" t="s">
        <v>2240</v>
      </c>
      <c r="C504" s="2" t="s">
        <v>8</v>
      </c>
      <c r="D504" s="2" t="s">
        <v>2241</v>
      </c>
      <c r="E504" s="2" t="b">
        <v>0</v>
      </c>
      <c r="F504" s="2" t="s">
        <v>1354</v>
      </c>
      <c r="G504" s="2" t="s">
        <v>3389</v>
      </c>
      <c r="H504" s="3">
        <f>LN(2)*((1/'Table S1e. Parameters'!B2+1/VLOOKUP(CONCATENATE(RIGHT(A504,LEN(A504)-12),"-Protein"),'Table S1c. Species'!A:O,13,FALSE)/60)*VLOOKUP(CONCATENATE(RIGHT(A504,LEN(A504)-12),"-Protein"),'Table S1c. Species'!A:O,11,FALSE)+IF(ISBLANK(VLOOKUP(CONCATENATE(RIGHT(A504,LEN(A504)-12),"-Protein"),'Table S1c. Species'!A:O,14,FALSE)),0,(1/'Table S1e. Parameters'!B2+1/VLOOKUP(CONCATENATE(RIGHT(A504,LEN(A504)-12),"-Protein"),'Table S1c. Species'!A:O,14,FALSE)/60)*VLOOKUP(CONCATENATE(RIGHT(A504,LEN(A504)-12),"-Protein"),'Table S1c. Species'!A:O,12,FALSE)))/'Table S1c. Species'!J$289*POWER(2,21)</f>
        <v>38867.402667634575</v>
      </c>
      <c r="I504" s="34" t="s">
        <v>45</v>
      </c>
      <c r="J504" s="35">
        <f>VLOOKUP(I504,'Table S1c. Species'!A:O,15,FALSE)</f>
        <v>5.0000000000000001E-4</v>
      </c>
      <c r="K504" s="59" t="s">
        <v>796</v>
      </c>
      <c r="L504" s="35">
        <f>VLOOKUP(K504,'Table S1c. Species'!A:O,15,FALSE)</f>
        <v>1.8848660639516785E-9</v>
      </c>
      <c r="M504" s="54" t="s">
        <v>1393</v>
      </c>
      <c r="N504" s="37" t="s">
        <v>1985</v>
      </c>
      <c r="O504" s="2" t="s">
        <v>1986</v>
      </c>
    </row>
    <row r="505" spans="1:15" ht="14" customHeight="1" x14ac:dyDescent="0.2">
      <c r="A505" s="2" t="s">
        <v>2242</v>
      </c>
      <c r="B505" s="2" t="s">
        <v>2243</v>
      </c>
      <c r="C505" s="2" t="s">
        <v>8</v>
      </c>
      <c r="D505" s="2" t="s">
        <v>2244</v>
      </c>
      <c r="E505" s="2" t="b">
        <v>0</v>
      </c>
      <c r="F505" s="2" t="s">
        <v>1354</v>
      </c>
      <c r="G505" s="2" t="s">
        <v>3390</v>
      </c>
      <c r="H505" s="3">
        <f>LN(2)*((1/'Table S1e. Parameters'!B2+1/VLOOKUP(CONCATENATE(RIGHT(A505,LEN(A505)-12),"-Protein"),'Table S1c. Species'!A:O,13,FALSE)/60)*VLOOKUP(CONCATENATE(RIGHT(A505,LEN(A505)-12),"-Protein"),'Table S1c. Species'!A:O,11,FALSE)+IF(ISBLANK(VLOOKUP(CONCATENATE(RIGHT(A505,LEN(A505)-12),"-Protein"),'Table S1c. Species'!A:O,14,FALSE)),0,(1/'Table S1e. Parameters'!B2+1/VLOOKUP(CONCATENATE(RIGHT(A505,LEN(A505)-12),"-Protein"),'Table S1c. Species'!A:O,14,FALSE)/60)*VLOOKUP(CONCATENATE(RIGHT(A505,LEN(A505)-12),"-Protein"),'Table S1c. Species'!A:O,12,FALSE)))/'Table S1c. Species'!J$289*POWER(2,21)</f>
        <v>89846.308748593947</v>
      </c>
      <c r="I505" s="34" t="s">
        <v>45</v>
      </c>
      <c r="J505" s="35">
        <f>VLOOKUP(I505,'Table S1c. Species'!A:O,15,FALSE)</f>
        <v>5.0000000000000001E-4</v>
      </c>
      <c r="K505" s="59" t="s">
        <v>801</v>
      </c>
      <c r="L505" s="35">
        <f>VLOOKUP(K505,'Table S1c. Species'!A:O,15,FALSE)</f>
        <v>1.8848660639516785E-9</v>
      </c>
      <c r="M505" s="54" t="s">
        <v>1393</v>
      </c>
      <c r="N505" s="37" t="s">
        <v>1985</v>
      </c>
      <c r="O505" s="2" t="s">
        <v>1986</v>
      </c>
    </row>
    <row r="506" spans="1:15" ht="14" customHeight="1" x14ac:dyDescent="0.2">
      <c r="A506" s="2" t="s">
        <v>2245</v>
      </c>
      <c r="B506" s="2" t="s">
        <v>2246</v>
      </c>
      <c r="C506" s="2" t="s">
        <v>8</v>
      </c>
      <c r="D506" s="2" t="s">
        <v>2247</v>
      </c>
      <c r="E506" s="2" t="b">
        <v>0</v>
      </c>
      <c r="F506" s="2" t="s">
        <v>1354</v>
      </c>
      <c r="G506" s="2" t="s">
        <v>3391</v>
      </c>
      <c r="H506" s="3">
        <f>LN(2)*((1/'Table S1e. Parameters'!B2+1/VLOOKUP(CONCATENATE(RIGHT(A506,LEN(A506)-12),"-Protein"),'Table S1c. Species'!A:O,13,FALSE)/60)*VLOOKUP(CONCATENATE(RIGHT(A506,LEN(A506)-12),"-Protein"),'Table S1c. Species'!A:O,11,FALSE)+IF(ISBLANK(VLOOKUP(CONCATENATE(RIGHT(A506,LEN(A506)-12),"-Protein"),'Table S1c. Species'!A:O,14,FALSE)),0,(1/'Table S1e. Parameters'!B2+1/VLOOKUP(CONCATENATE(RIGHT(A506,LEN(A506)-12),"-Protein"),'Table S1c. Species'!A:O,14,FALSE)/60)*VLOOKUP(CONCATENATE(RIGHT(A506,LEN(A506)-12),"-Protein"),'Table S1c. Species'!A:O,12,FALSE)))/'Table S1c. Species'!J$289*POWER(2,21)</f>
        <v>100036.70155813033</v>
      </c>
      <c r="I506" s="34" t="s">
        <v>45</v>
      </c>
      <c r="J506" s="35">
        <f>VLOOKUP(I506,'Table S1c. Species'!A:O,15,FALSE)</f>
        <v>5.0000000000000001E-4</v>
      </c>
      <c r="K506" s="59" t="s">
        <v>806</v>
      </c>
      <c r="L506" s="35">
        <f>VLOOKUP(K506,'Table S1c. Species'!A:O,15,FALSE)</f>
        <v>1.8848660639516785E-9</v>
      </c>
      <c r="M506" s="54" t="s">
        <v>1393</v>
      </c>
      <c r="N506" s="37" t="s">
        <v>1985</v>
      </c>
      <c r="O506" s="2" t="s">
        <v>1986</v>
      </c>
    </row>
    <row r="507" spans="1:15" ht="14" customHeight="1" x14ac:dyDescent="0.2">
      <c r="A507" s="2" t="s">
        <v>2248</v>
      </c>
      <c r="B507" s="2" t="s">
        <v>2249</v>
      </c>
      <c r="C507" s="2" t="s">
        <v>8</v>
      </c>
      <c r="D507" s="2" t="s">
        <v>2250</v>
      </c>
      <c r="E507" s="2" t="b">
        <v>0</v>
      </c>
      <c r="F507" s="2" t="s">
        <v>1354</v>
      </c>
      <c r="G507" s="2" t="s">
        <v>3392</v>
      </c>
      <c r="H507" s="3">
        <f>LN(2)*((1/'Table S1e. Parameters'!B2+1/VLOOKUP(CONCATENATE(RIGHT(A507,LEN(A507)-12),"-Protein"),'Table S1c. Species'!A:O,13,FALSE)/60)*VLOOKUP(CONCATENATE(RIGHT(A507,LEN(A507)-12),"-Protein"),'Table S1c. Species'!A:O,11,FALSE)+IF(ISBLANK(VLOOKUP(CONCATENATE(RIGHT(A507,LEN(A507)-12),"-Protein"),'Table S1c. Species'!A:O,14,FALSE)),0,(1/'Table S1e. Parameters'!B2+1/VLOOKUP(CONCATENATE(RIGHT(A507,LEN(A507)-12),"-Protein"),'Table S1c. Species'!A:O,14,FALSE)/60)*VLOOKUP(CONCATENATE(RIGHT(A507,LEN(A507)-12),"-Protein"),'Table S1c. Species'!A:O,12,FALSE)))/'Table S1c. Species'!J$289*POWER(2,21)</f>
        <v>25911.60177842305</v>
      </c>
      <c r="I507" s="34" t="s">
        <v>45</v>
      </c>
      <c r="J507" s="35">
        <f>VLOOKUP(I507,'Table S1c. Species'!A:O,15,FALSE)</f>
        <v>5.0000000000000001E-4</v>
      </c>
      <c r="K507" s="59" t="s">
        <v>811</v>
      </c>
      <c r="L507" s="35">
        <f>VLOOKUP(K507,'Table S1c. Species'!A:O,15,FALSE)</f>
        <v>1.8848660639516785E-9</v>
      </c>
      <c r="M507" s="54" t="s">
        <v>1393</v>
      </c>
      <c r="N507" s="37" t="s">
        <v>1985</v>
      </c>
      <c r="O507" s="2" t="s">
        <v>1986</v>
      </c>
    </row>
    <row r="508" spans="1:15" ht="14" customHeight="1" x14ac:dyDescent="0.2">
      <c r="A508" s="2" t="s">
        <v>2251</v>
      </c>
      <c r="B508" s="2" t="s">
        <v>2252</v>
      </c>
      <c r="C508" s="2" t="s">
        <v>8</v>
      </c>
      <c r="D508" s="2" t="s">
        <v>2253</v>
      </c>
      <c r="E508" s="2" t="b">
        <v>0</v>
      </c>
      <c r="F508" s="2" t="s">
        <v>1354</v>
      </c>
      <c r="G508" s="2" t="s">
        <v>3393</v>
      </c>
      <c r="H508" s="3">
        <f>LN(2)*((1/'Table S1e. Parameters'!B2+1/VLOOKUP(CONCATENATE(RIGHT(A508,LEN(A508)-12),"-Protein"),'Table S1c. Species'!A:O,13,FALSE)/60)*VLOOKUP(CONCATENATE(RIGHT(A508,LEN(A508)-12),"-Protein"),'Table S1c. Species'!A:O,11,FALSE)+IF(ISBLANK(VLOOKUP(CONCATENATE(RIGHT(A508,LEN(A508)-12),"-Protein"),'Table S1c. Species'!A:O,14,FALSE)),0,(1/'Table S1e. Parameters'!B2+1/VLOOKUP(CONCATENATE(RIGHT(A508,LEN(A508)-12),"-Protein"),'Table S1c. Species'!A:O,14,FALSE)/60)*VLOOKUP(CONCATENATE(RIGHT(A508,LEN(A508)-12),"-Protein"),'Table S1c. Species'!A:O,12,FALSE)))/'Table S1c. Species'!J$289*POWER(2,21)</f>
        <v>25911.60177842305</v>
      </c>
      <c r="I508" s="34" t="s">
        <v>45</v>
      </c>
      <c r="J508" s="35">
        <f>VLOOKUP(I508,'Table S1c. Species'!A:O,15,FALSE)</f>
        <v>5.0000000000000001E-4</v>
      </c>
      <c r="K508" s="59" t="s">
        <v>816</v>
      </c>
      <c r="L508" s="35">
        <f>VLOOKUP(K508,'Table S1c. Species'!A:O,15,FALSE)</f>
        <v>1.8848660639516785E-9</v>
      </c>
      <c r="M508" s="54" t="s">
        <v>1393</v>
      </c>
      <c r="N508" s="37" t="s">
        <v>1985</v>
      </c>
      <c r="O508" s="2" t="s">
        <v>1986</v>
      </c>
    </row>
    <row r="509" spans="1:15" ht="14" customHeight="1" x14ac:dyDescent="0.2"/>
  </sheetData>
  <autoFilter ref="A2:O508" xr:uid="{00000000-0009-0000-0000-000003000000}">
    <sortState ref="A3:O508">
      <sortCondition ref="C2:C508"/>
    </sortState>
  </autoFilter>
  <sortState ref="A30:O114">
    <sortCondition ref="A30:A114"/>
  </sortState>
  <mergeCells count="3">
    <mergeCell ref="I1:J1"/>
    <mergeCell ref="K1:L1"/>
    <mergeCell ref="M1:N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
  <sheetViews>
    <sheetView workbookViewId="0">
      <pane xSplit="1" ySplit="1" topLeftCell="B2" activePane="bottomRight" state="frozen"/>
      <selection pane="topRight"/>
      <selection pane="bottomLeft"/>
      <selection pane="bottomRight"/>
    </sheetView>
  </sheetViews>
  <sheetFormatPr baseColWidth="10" defaultColWidth="0" defaultRowHeight="14" customHeight="1" zeroHeight="1" x14ac:dyDescent="0.2"/>
  <cols>
    <col min="1" max="1" width="43.1640625" style="2" customWidth="1"/>
    <col min="2" max="2" width="10" style="2" bestFit="1" customWidth="1"/>
    <col min="3" max="3" width="16.1640625" style="2" customWidth="1"/>
    <col min="4" max="4" width="69.33203125" style="2" customWidth="1"/>
    <col min="5" max="16384" width="9.1640625" style="2" hidden="1"/>
  </cols>
  <sheetData>
    <row r="1" spans="1:5" s="14" customFormat="1" ht="14" customHeight="1" x14ac:dyDescent="0.15">
      <c r="A1" s="13" t="s">
        <v>1</v>
      </c>
      <c r="B1" s="13" t="s">
        <v>2970</v>
      </c>
      <c r="C1" s="13" t="s">
        <v>2971</v>
      </c>
      <c r="D1" s="13" t="s">
        <v>11</v>
      </c>
    </row>
    <row r="2" spans="1:5" ht="42" customHeight="1" x14ac:dyDescent="0.2">
      <c r="A2" s="2" t="s">
        <v>2972</v>
      </c>
      <c r="B2" s="2">
        <v>1E+100</v>
      </c>
      <c r="C2" s="2" t="s">
        <v>2973</v>
      </c>
      <c r="E2" s="2" t="s">
        <v>2973</v>
      </c>
    </row>
    <row r="3" spans="1:5" ht="42" customHeight="1" x14ac:dyDescent="0.2">
      <c r="A3" s="2" t="s">
        <v>2974</v>
      </c>
      <c r="B3" s="2">
        <v>12</v>
      </c>
      <c r="C3" s="2" t="s">
        <v>3077</v>
      </c>
      <c r="D3" s="2" t="s">
        <v>2975</v>
      </c>
    </row>
    <row r="4" spans="1:5" ht="42" customHeight="1" x14ac:dyDescent="0.2">
      <c r="A4" s="2" t="s">
        <v>2976</v>
      </c>
      <c r="B4" s="2">
        <v>20</v>
      </c>
      <c r="C4" s="2" t="s">
        <v>3077</v>
      </c>
      <c r="D4" s="2" t="s">
        <v>2977</v>
      </c>
    </row>
    <row r="5" spans="1:5" ht="42" customHeight="1" x14ac:dyDescent="0.2">
      <c r="A5" s="2" t="s">
        <v>3076</v>
      </c>
      <c r="B5" s="2">
        <v>0.3</v>
      </c>
      <c r="C5" s="2" t="s">
        <v>2978</v>
      </c>
      <c r="D5" s="2" t="s">
        <v>2979</v>
      </c>
    </row>
    <row r="6" spans="1:5" ht="42" customHeight="1" x14ac:dyDescent="0.2">
      <c r="A6" s="2" t="s">
        <v>3395</v>
      </c>
      <c r="B6" s="2">
        <v>60</v>
      </c>
      <c r="C6" s="2" t="s">
        <v>2973</v>
      </c>
    </row>
  </sheetData>
  <autoFilter ref="A1:D6" xr:uid="{00000000-0009-0000-0000-000004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0" defaultRowHeight="15" customHeight="1" zeroHeight="1" x14ac:dyDescent="0.2"/>
  <cols>
    <col min="1" max="1" width="8.33203125" style="2" customWidth="1"/>
    <col min="2" max="2" width="62" style="2" customWidth="1"/>
    <col min="3" max="3" width="13.83203125" style="2" bestFit="1" customWidth="1"/>
    <col min="4" max="4" width="60.5" style="8" customWidth="1"/>
    <col min="5" max="5" width="60.5" style="10" customWidth="1"/>
    <col min="6" max="6" width="30.33203125" style="2" customWidth="1"/>
    <col min="7" max="16384" width="9.1640625" style="2" hidden="1"/>
  </cols>
  <sheetData>
    <row r="1" spans="1:6" ht="14" customHeight="1" x14ac:dyDescent="0.15">
      <c r="C1" s="67" t="s">
        <v>21</v>
      </c>
      <c r="D1" s="68"/>
      <c r="E1" s="9"/>
    </row>
    <row r="2" spans="1:6" s="14" customFormat="1" ht="14" customHeight="1" x14ac:dyDescent="0.15">
      <c r="A2" s="13" t="s">
        <v>0</v>
      </c>
      <c r="B2" s="13" t="s">
        <v>1</v>
      </c>
      <c r="C2" s="44" t="s">
        <v>34</v>
      </c>
      <c r="D2" s="46" t="s">
        <v>0</v>
      </c>
      <c r="E2" s="18" t="s">
        <v>3025</v>
      </c>
      <c r="F2" s="13" t="s">
        <v>11</v>
      </c>
    </row>
    <row r="3" spans="1:6" ht="28" customHeight="1" x14ac:dyDescent="0.2">
      <c r="A3" s="2" t="s">
        <v>2980</v>
      </c>
      <c r="B3" s="2" t="s">
        <v>2981</v>
      </c>
      <c r="C3" s="45" t="s">
        <v>2982</v>
      </c>
      <c r="D3" s="47" t="s">
        <v>2983</v>
      </c>
      <c r="E3" s="11" t="s">
        <v>3060</v>
      </c>
    </row>
    <row r="4" spans="1:6" ht="28" customHeight="1" x14ac:dyDescent="0.2">
      <c r="A4" s="2" t="s">
        <v>2984</v>
      </c>
      <c r="B4" s="2" t="s">
        <v>2985</v>
      </c>
      <c r="C4" s="45" t="s">
        <v>2982</v>
      </c>
      <c r="D4" s="47" t="s">
        <v>2986</v>
      </c>
      <c r="E4" s="11" t="s">
        <v>3061</v>
      </c>
    </row>
    <row r="5" spans="1:6" ht="28" customHeight="1" x14ac:dyDescent="0.2">
      <c r="A5" s="2" t="s">
        <v>2987</v>
      </c>
      <c r="B5" s="2" t="s">
        <v>2988</v>
      </c>
      <c r="C5" s="45" t="s">
        <v>2982</v>
      </c>
      <c r="D5" s="47" t="s">
        <v>2989</v>
      </c>
      <c r="E5" s="11" t="s">
        <v>3062</v>
      </c>
      <c r="F5" s="2" t="s">
        <v>2990</v>
      </c>
    </row>
    <row r="6" spans="1:6" ht="28" customHeight="1" x14ac:dyDescent="0.2">
      <c r="A6" s="2" t="s">
        <v>2991</v>
      </c>
      <c r="B6" s="2" t="s">
        <v>2992</v>
      </c>
      <c r="C6" s="45" t="s">
        <v>2982</v>
      </c>
      <c r="D6" s="47" t="s">
        <v>2993</v>
      </c>
      <c r="E6" s="11" t="s">
        <v>3063</v>
      </c>
    </row>
    <row r="7" spans="1:6" ht="28" customHeight="1" x14ac:dyDescent="0.2">
      <c r="A7" s="2" t="s">
        <v>2994</v>
      </c>
      <c r="B7" s="2" t="s">
        <v>2995</v>
      </c>
      <c r="C7" s="45" t="s">
        <v>2982</v>
      </c>
      <c r="D7" s="47" t="s">
        <v>2996</v>
      </c>
      <c r="E7" s="11" t="s">
        <v>3064</v>
      </c>
    </row>
    <row r="8" spans="1:6" ht="28" customHeight="1" x14ac:dyDescent="0.2">
      <c r="A8" s="2" t="s">
        <v>2997</v>
      </c>
      <c r="B8" s="2" t="s">
        <v>2998</v>
      </c>
      <c r="C8" s="45" t="s">
        <v>2999</v>
      </c>
      <c r="D8" s="47" t="s">
        <v>3058</v>
      </c>
      <c r="E8" s="11" t="s">
        <v>3059</v>
      </c>
    </row>
    <row r="9" spans="1:6" ht="28" customHeight="1" x14ac:dyDescent="0.2">
      <c r="A9" s="2" t="s">
        <v>3000</v>
      </c>
      <c r="B9" s="2" t="s">
        <v>3001</v>
      </c>
      <c r="C9" s="45" t="s">
        <v>2982</v>
      </c>
      <c r="D9" s="47" t="s">
        <v>3002</v>
      </c>
      <c r="E9" s="11" t="s">
        <v>3065</v>
      </c>
    </row>
    <row r="10" spans="1:6" ht="28" customHeight="1" x14ac:dyDescent="0.2">
      <c r="A10" s="2" t="s">
        <v>3003</v>
      </c>
      <c r="B10" s="2" t="s">
        <v>3004</v>
      </c>
      <c r="C10" s="45" t="s">
        <v>2982</v>
      </c>
      <c r="D10" s="47" t="s">
        <v>3005</v>
      </c>
      <c r="E10" s="11" t="s">
        <v>3066</v>
      </c>
    </row>
    <row r="11" spans="1:6" ht="28" customHeight="1" x14ac:dyDescent="0.2">
      <c r="A11" s="2" t="s">
        <v>3006</v>
      </c>
      <c r="B11" s="2" t="s">
        <v>3075</v>
      </c>
      <c r="C11" s="45" t="s">
        <v>2982</v>
      </c>
      <c r="D11" s="47" t="s">
        <v>3007</v>
      </c>
      <c r="E11" s="11" t="s">
        <v>3067</v>
      </c>
    </row>
    <row r="12" spans="1:6" ht="28" customHeight="1" x14ac:dyDescent="0.2">
      <c r="A12" s="2" t="s">
        <v>3008</v>
      </c>
      <c r="B12" s="2" t="s">
        <v>3009</v>
      </c>
      <c r="C12" s="45" t="s">
        <v>2982</v>
      </c>
      <c r="D12" s="47" t="s">
        <v>3010</v>
      </c>
      <c r="E12" s="11" t="s">
        <v>3068</v>
      </c>
    </row>
    <row r="13" spans="1:6" ht="28" customHeight="1" x14ac:dyDescent="0.2">
      <c r="A13" s="2" t="s">
        <v>3011</v>
      </c>
      <c r="B13" s="2" t="s">
        <v>3012</v>
      </c>
      <c r="C13" s="45" t="s">
        <v>2982</v>
      </c>
      <c r="D13" s="47" t="s">
        <v>3013</v>
      </c>
      <c r="E13" s="11" t="s">
        <v>3069</v>
      </c>
    </row>
    <row r="14" spans="1:6" ht="28" customHeight="1" x14ac:dyDescent="0.2">
      <c r="A14" s="2" t="s">
        <v>3014</v>
      </c>
      <c r="B14" s="2" t="s">
        <v>3015</v>
      </c>
      <c r="C14" s="45" t="s">
        <v>3016</v>
      </c>
      <c r="D14" s="47" t="s">
        <v>3057</v>
      </c>
      <c r="E14" s="11" t="s">
        <v>3070</v>
      </c>
    </row>
    <row r="15" spans="1:6" ht="28" customHeight="1" x14ac:dyDescent="0.2">
      <c r="A15" s="2" t="s">
        <v>3017</v>
      </c>
      <c r="B15" s="2" t="s">
        <v>3018</v>
      </c>
      <c r="C15" s="45" t="s">
        <v>2982</v>
      </c>
      <c r="D15" s="47" t="s">
        <v>3019</v>
      </c>
      <c r="E15" s="11" t="s">
        <v>3071</v>
      </c>
    </row>
    <row r="16" spans="1:6" ht="28" customHeight="1" x14ac:dyDescent="0.2">
      <c r="A16" s="2" t="s">
        <v>3020</v>
      </c>
      <c r="B16" s="2" t="s">
        <v>3021</v>
      </c>
      <c r="C16" s="45" t="s">
        <v>2982</v>
      </c>
      <c r="D16" s="47" t="s">
        <v>3022</v>
      </c>
      <c r="E16" s="11" t="s">
        <v>3072</v>
      </c>
    </row>
    <row r="17" spans="1:5" ht="28" customHeight="1" x14ac:dyDescent="0.2">
      <c r="A17" s="2" t="s">
        <v>3023</v>
      </c>
      <c r="B17" s="2" t="s">
        <v>3024</v>
      </c>
      <c r="C17" s="45" t="s">
        <v>3025</v>
      </c>
      <c r="D17" s="47" t="s">
        <v>3026</v>
      </c>
      <c r="E17" s="11" t="s">
        <v>3026</v>
      </c>
    </row>
    <row r="18" spans="1:5" ht="28" customHeight="1" x14ac:dyDescent="0.2">
      <c r="A18" s="2" t="s">
        <v>3027</v>
      </c>
      <c r="B18" s="2" t="s">
        <v>3028</v>
      </c>
      <c r="C18" s="45" t="s">
        <v>3025</v>
      </c>
      <c r="D18" s="47" t="s">
        <v>3029</v>
      </c>
      <c r="E18" s="11" t="s">
        <v>3029</v>
      </c>
    </row>
    <row r="19" spans="1:5" ht="28" customHeight="1" x14ac:dyDescent="0.2">
      <c r="A19" s="2" t="s">
        <v>3030</v>
      </c>
      <c r="B19" s="2" t="s">
        <v>3031</v>
      </c>
      <c r="C19" s="45" t="s">
        <v>3025</v>
      </c>
      <c r="D19" s="47" t="s">
        <v>3032</v>
      </c>
      <c r="E19" s="11" t="s">
        <v>3032</v>
      </c>
    </row>
    <row r="20" spans="1:5" ht="28" customHeight="1" x14ac:dyDescent="0.2">
      <c r="A20" s="2" t="s">
        <v>3033</v>
      </c>
      <c r="B20" s="2" t="s">
        <v>3034</v>
      </c>
      <c r="C20" s="45" t="s">
        <v>3025</v>
      </c>
      <c r="D20" s="47" t="s">
        <v>3035</v>
      </c>
      <c r="E20" s="11" t="s">
        <v>3035</v>
      </c>
    </row>
    <row r="21" spans="1:5" ht="28" customHeight="1" x14ac:dyDescent="0.2">
      <c r="A21" s="2" t="s">
        <v>3036</v>
      </c>
      <c r="B21" s="2" t="s">
        <v>3037</v>
      </c>
      <c r="C21" s="45" t="s">
        <v>3025</v>
      </c>
      <c r="D21" s="47" t="s">
        <v>3038</v>
      </c>
      <c r="E21" s="11" t="s">
        <v>3038</v>
      </c>
    </row>
  </sheetData>
  <autoFilter ref="A2:F21" xr:uid="{00000000-0009-0000-0000-000005000000}"/>
  <mergeCells count="1">
    <mergeCell ref="C1:D1"/>
  </mergeCells>
  <hyperlinks>
    <hyperlink ref="E3" r:id="rId1" xr:uid="{8B63EF03-1B96-4ACC-9C31-06D122E5F50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S1a. Submodels</vt:lpstr>
      <vt:lpstr>Table S1b. Compartments</vt:lpstr>
      <vt:lpstr>Table S1c. Species</vt:lpstr>
      <vt:lpstr>Table S1d. Reactions</vt:lpstr>
      <vt:lpstr>Table S1e. Parameters</vt:lpstr>
      <vt:lpstr>Table S1f. 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Karr</dc:creator>
  <cp:lastModifiedBy>David Tourigny</cp:lastModifiedBy>
  <cp:revision>16</cp:revision>
  <dcterms:created xsi:type="dcterms:W3CDTF">2016-02-21T08:40:00Z</dcterms:created>
  <dcterms:modified xsi:type="dcterms:W3CDTF">2021-03-25T15:05:43Z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KSOProductBuildVer">
    <vt:lpwstr>1033-11.1.0.8865</vt:lpwstr>
  </property>
</Properties>
</file>