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/>
  <xr:revisionPtr revIDLastSave="0" documentId="10_ncr:100000_{07B4A0BB-BE22-4FB6-B002-74BC9C9FA056}" xr6:coauthVersionLast="31" xr6:coauthVersionMax="31" xr10:uidLastSave="{00000000-0000-0000-0000-000000000000}"/>
  <bookViews>
    <workbookView xWindow="0" yWindow="0" windowWidth="22260" windowHeight="12645" xr2:uid="{00000000-000D-0000-FFFF-FFFF00000000}"/>
  </bookViews>
  <sheets>
    <sheet name="total numbers" sheetId="1" r:id="rId1"/>
    <sheet name="summary" sheetId="2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33" i="2" l="1"/>
  <c r="D33" i="2"/>
  <c r="E33" i="2" s="1"/>
  <c r="B33" i="2"/>
  <c r="E22" i="2"/>
  <c r="E23" i="2"/>
  <c r="E7" i="2"/>
  <c r="E15" i="2"/>
  <c r="E24" i="2"/>
  <c r="E25" i="2"/>
  <c r="E9" i="2"/>
  <c r="E8" i="2"/>
  <c r="E26" i="2"/>
  <c r="E5" i="2"/>
  <c r="E27" i="2"/>
  <c r="E14" i="2"/>
  <c r="E16" i="2"/>
  <c r="E6" i="2"/>
  <c r="E19" i="2"/>
  <c r="E28" i="2"/>
  <c r="E13" i="2"/>
  <c r="E29" i="2"/>
  <c r="E12" i="2"/>
  <c r="E4" i="2"/>
  <c r="E30" i="2"/>
  <c r="E17" i="2"/>
  <c r="E31" i="2"/>
  <c r="E32" i="2"/>
  <c r="E18" i="2"/>
  <c r="E20" i="2"/>
  <c r="E11" i="2"/>
  <c r="E10" i="2"/>
  <c r="E21" i="2"/>
  <c r="C34" i="1" l="1"/>
  <c r="I34" i="1"/>
  <c r="G34" i="1"/>
  <c r="E34" i="1"/>
  <c r="F34" i="1"/>
  <c r="F36" i="1" l="1"/>
  <c r="E35" i="1"/>
  <c r="H34" i="1"/>
  <c r="J34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2" i="1"/>
  <c r="J36" i="1" l="1"/>
  <c r="H36" i="1"/>
  <c r="I35" i="1"/>
  <c r="G35" i="1"/>
  <c r="D34" i="1"/>
  <c r="D35" i="1" s="1"/>
  <c r="H35" i="1" l="1"/>
  <c r="F35" i="1"/>
  <c r="J35" i="1"/>
</calcChain>
</file>

<file path=xl/sharedStrings.xml><?xml version="1.0" encoding="utf-8"?>
<sst xmlns="http://schemas.openxmlformats.org/spreadsheetml/2006/main" count="134" uniqueCount="103">
  <si>
    <t>Genera</t>
  </si>
  <si>
    <t>Alkekengii</t>
  </si>
  <si>
    <t>Archiphysalis</t>
  </si>
  <si>
    <t>Aureliana</t>
  </si>
  <si>
    <t>Brachistus</t>
  </si>
  <si>
    <t>Calliphysalis</t>
  </si>
  <si>
    <t>Chamaesaracha</t>
  </si>
  <si>
    <t>Cuatresia</t>
  </si>
  <si>
    <t>Darcyanthus</t>
  </si>
  <si>
    <t>Deprea</t>
  </si>
  <si>
    <t>Discopodium</t>
  </si>
  <si>
    <t>Dunalia</t>
  </si>
  <si>
    <t>Eriolarynx</t>
  </si>
  <si>
    <t>Iochroma</t>
  </si>
  <si>
    <t>Leucophysalis</t>
  </si>
  <si>
    <t>Mellissia</t>
  </si>
  <si>
    <t>Nothocestrum</t>
  </si>
  <si>
    <t>Oryctes</t>
  </si>
  <si>
    <t>Physaliastrum</t>
  </si>
  <si>
    <t>Physalis</t>
  </si>
  <si>
    <t>Quincula</t>
  </si>
  <si>
    <t>Saracha</t>
  </si>
  <si>
    <t>Schraderanthus</t>
  </si>
  <si>
    <t>Tubocapsicum</t>
  </si>
  <si>
    <t>Tzeltalia</t>
  </si>
  <si>
    <t>Vassobia</t>
  </si>
  <si>
    <t>Withania</t>
  </si>
  <si>
    <t>Witheringia</t>
  </si>
  <si>
    <t>Total species</t>
  </si>
  <si>
    <t># inflated sp</t>
  </si>
  <si>
    <t># accrescent appressed sp</t>
  </si>
  <si>
    <t># non-acrescent sp</t>
  </si>
  <si>
    <t>--</t>
  </si>
  <si>
    <t>#</t>
  </si>
  <si>
    <t>Anon s.n. (LINN-HL247-5)</t>
  </si>
  <si>
    <t>https://plants.jstor.org/stable/10.5555/al.ap.specimen.linn-hl247-5?searchUri=plantName%3D%2522Physalis%2Balkekengi%2522%26syn%3D1</t>
  </si>
  <si>
    <r>
      <t xml:space="preserve">Li et al. 2013. The generic position of two species of tribe Physaleae (Solanaceae) inferred from three DNA sequences: A case study on </t>
    </r>
    <r>
      <rPr>
        <i/>
        <sz val="11"/>
        <color theme="1"/>
        <rFont val="Calibri"/>
        <family val="2"/>
        <scheme val="minor"/>
      </rPr>
      <t>Physaliastrum</t>
    </r>
    <r>
      <rPr>
        <sz val="11"/>
        <color theme="1"/>
        <rFont val="Calibri"/>
        <family val="2"/>
        <scheme val="minor"/>
      </rPr>
      <t xml:space="preserve"> and </t>
    </r>
    <r>
      <rPr>
        <i/>
        <sz val="11"/>
        <color theme="1"/>
        <rFont val="Calibri"/>
        <family val="2"/>
        <scheme val="minor"/>
      </rPr>
      <t>Archiphysalis</t>
    </r>
    <r>
      <rPr>
        <sz val="11"/>
        <color theme="1"/>
        <rFont val="Calibri"/>
        <family val="2"/>
        <scheme val="minor"/>
      </rPr>
      <t xml:space="preserve">. </t>
    </r>
    <r>
      <rPr>
        <i/>
        <sz val="12"/>
        <color theme="1"/>
        <rFont val="Times New Roman"/>
        <family val="1"/>
      </rPr>
      <t>Biochemical Systematics and Ecology</t>
    </r>
    <r>
      <rPr>
        <sz val="12"/>
        <color theme="1"/>
        <rFont val="Times New Roman"/>
        <family val="1"/>
      </rPr>
      <t xml:space="preserve"> 50: 82–89.</t>
    </r>
  </si>
  <si>
    <t>https://doi.org/10.1016/j.bse.2013.03.038</t>
  </si>
  <si>
    <t>Link or doi</t>
  </si>
  <si>
    <t>https://www.jstor.org/stable/23311644</t>
  </si>
  <si>
    <r>
      <t xml:space="preserve">Waterfall. 1967. </t>
    </r>
    <r>
      <rPr>
        <i/>
        <sz val="11"/>
        <color rgb="FF222222"/>
        <rFont val="Calibri"/>
        <family val="2"/>
        <scheme val="minor"/>
      </rPr>
      <t>Physalis</t>
    </r>
    <r>
      <rPr>
        <sz val="11"/>
        <color rgb="FF222222"/>
        <rFont val="Calibri"/>
        <family val="2"/>
        <scheme val="minor"/>
      </rPr>
      <t xml:space="preserve"> in Mexico, Central America and the West Indies. Rhodora, 69 (777): 82-120.</t>
    </r>
  </si>
  <si>
    <t>https://plants.jstor.org/stable/10.5555/al.ap.specimen.us01178078?searchUri=plantName%3D%2522Quincula%2Blobata%2522%26syn%3D1</t>
  </si>
  <si>
    <r>
      <t xml:space="preserve">Zamberlan et al. 2015. Re-evaluation of the generic status of </t>
    </r>
    <r>
      <rPr>
        <i/>
        <sz val="11"/>
        <color rgb="FF222222"/>
        <rFont val="Calibri"/>
        <family val="2"/>
        <scheme val="minor"/>
      </rPr>
      <t>Athenaea</t>
    </r>
    <r>
      <rPr>
        <sz val="11"/>
        <color rgb="FF222222"/>
        <rFont val="Calibri"/>
        <family val="2"/>
        <scheme val="minor"/>
      </rPr>
      <t xml:space="preserve"> and </t>
    </r>
    <r>
      <rPr>
        <i/>
        <sz val="11"/>
        <color rgb="FF222222"/>
        <rFont val="Calibri"/>
        <family val="2"/>
        <scheme val="minor"/>
      </rPr>
      <t>Aureliana</t>
    </r>
    <r>
      <rPr>
        <sz val="11"/>
        <color rgb="FF222222"/>
        <rFont val="Calibri"/>
        <family val="2"/>
        <scheme val="minor"/>
      </rPr>
      <t xml:space="preserve"> (Withaniinae, Solanaceae) based on molecular phylogeny and morphology of the calyx. </t>
    </r>
    <r>
      <rPr>
        <i/>
        <sz val="11"/>
        <color rgb="FF222222"/>
        <rFont val="Calibri"/>
        <family val="2"/>
        <scheme val="minor"/>
      </rPr>
      <t>Botanical journal of the Linnean Society</t>
    </r>
    <r>
      <rPr>
        <sz val="11"/>
        <color rgb="FF222222"/>
        <rFont val="Calibri"/>
        <family val="2"/>
        <scheme val="minor"/>
      </rPr>
      <t> </t>
    </r>
    <r>
      <rPr>
        <i/>
        <sz val="11"/>
        <color rgb="FF222222"/>
        <rFont val="Calibri"/>
        <family val="2"/>
        <scheme val="minor"/>
      </rPr>
      <t xml:space="preserve">177 </t>
    </r>
    <r>
      <rPr>
        <sz val="11"/>
        <color rgb="FF222222"/>
        <rFont val="Calibri"/>
        <family val="2"/>
        <scheme val="minor"/>
      </rPr>
      <t>(3): 322-334.</t>
    </r>
  </si>
  <si>
    <r>
      <t xml:space="preserve">Ward 52 (US01178078). Barboza. 2000. Reinstatement of the genus </t>
    </r>
    <r>
      <rPr>
        <i/>
        <sz val="11"/>
        <color theme="1"/>
        <rFont val="Calibri"/>
        <family val="2"/>
        <scheme val="minor"/>
      </rPr>
      <t xml:space="preserve">Quincula </t>
    </r>
    <r>
      <rPr>
        <sz val="11"/>
        <color theme="1"/>
        <rFont val="Calibri"/>
        <family val="2"/>
        <scheme val="minor"/>
      </rPr>
      <t>(Solanaceae, Solaneae). Kurtziana 28 (1): 69-79.</t>
    </r>
  </si>
  <si>
    <t>https://doi.org/10.1111/boj.12246</t>
  </si>
  <si>
    <t># inflated sampled</t>
  </si>
  <si>
    <t># acc-app sampled</t>
  </si>
  <si>
    <t># non-acc sampled</t>
  </si>
  <si>
    <t>Mexia 1780 (MO-037709), Nelson 3395 (GH00057708). Bohs 2015. Solanaceae. In: Manual de Plantas de Costa Rica. Vol. VIII. B.E. Hammel, M.H. Grayum, C. Herrera &amp; N. Zamora (eds.). Monogr. Syst. Bot. Missouri Bot. Gard. 131: 205–336.</t>
  </si>
  <si>
    <t>https://plants.jstor.org/stable/10.5555/al.ap.specimen.mo-037709?searchUri=plantName%3D%2522Brachistus%2Bstramoniifolius%2522%26syn%3D1; https://plants.jstor.org/stable/10.5555/al.ap.specimen.gh00057708?searchUri=plantName%3D%2522Brachistus%2Bnelsonii%2522%26syn%3D1</t>
  </si>
  <si>
    <t>https://doi.org/10.3119/11-10</t>
  </si>
  <si>
    <t>https://www.jstor.org/stable/41972128</t>
  </si>
  <si>
    <r>
      <t xml:space="preserve">Whitson. 2012. </t>
    </r>
    <r>
      <rPr>
        <i/>
        <sz val="11"/>
        <color rgb="FF222222"/>
        <rFont val="Calibri"/>
        <family val="2"/>
        <scheme val="minor"/>
      </rPr>
      <t>Calliphysalis</t>
    </r>
    <r>
      <rPr>
        <sz val="11"/>
        <color rgb="FF222222"/>
        <rFont val="Calibri"/>
        <family val="2"/>
        <scheme val="minor"/>
      </rPr>
      <t xml:space="preserve"> (Solanaceae): A new genus from the southeastern USA. Rhodora 114 (958): 133-147.</t>
    </r>
  </si>
  <si>
    <r>
      <t xml:space="preserve">Averett &amp; Martínez. 2009. </t>
    </r>
    <r>
      <rPr>
        <i/>
        <sz val="11"/>
        <color rgb="FF222222"/>
        <rFont val="Calibri"/>
        <family val="2"/>
        <scheme val="minor"/>
      </rPr>
      <t>Capsicophysalis</t>
    </r>
    <r>
      <rPr>
        <sz val="11"/>
        <color rgb="FF222222"/>
        <rFont val="Calibri"/>
        <family val="2"/>
        <scheme val="minor"/>
      </rPr>
      <t>: a new genus of Solanaceae (Physaleae) from Mexico and Central America. Journal of the Botanical Research Institute of Texas 71-75.</t>
    </r>
  </si>
  <si>
    <r>
      <t>Canal &amp; Orozco. 2012.</t>
    </r>
    <r>
      <rPr>
        <i/>
        <sz val="11"/>
        <color theme="1"/>
        <rFont val="Calibri"/>
        <family val="2"/>
        <scheme val="minor"/>
      </rPr>
      <t xml:space="preserve"> Cuatresia</t>
    </r>
    <r>
      <rPr>
        <sz val="11"/>
        <color theme="1"/>
        <rFont val="Calibri"/>
        <family val="2"/>
        <scheme val="minor"/>
      </rPr>
      <t xml:space="preserve"> (Solanaceae). Flora de Colombia
No. 27. Instituto de Ciencias Naturales, Universidad Nacional
de Colombia. Bogotá D. C. Colombia. 56 p.</t>
    </r>
  </si>
  <si>
    <r>
      <t xml:space="preserve">Turner. 2015. Taxonomy of </t>
    </r>
    <r>
      <rPr>
        <i/>
        <sz val="11"/>
        <color rgb="FF222222"/>
        <rFont val="Calibri"/>
        <family val="2"/>
        <scheme val="minor"/>
      </rPr>
      <t>Chamaesaracha</t>
    </r>
    <r>
      <rPr>
        <sz val="11"/>
        <color rgb="FF222222"/>
        <rFont val="Calibri"/>
        <family val="2"/>
        <scheme val="minor"/>
      </rPr>
      <t xml:space="preserve"> (Solanaceae). </t>
    </r>
    <r>
      <rPr>
        <sz val="10"/>
        <color rgb="FF222222"/>
        <rFont val="Arial"/>
        <family val="2"/>
      </rPr>
      <t>Phytologia 97: 226-245.</t>
    </r>
  </si>
  <si>
    <t>http://www.phytologia.org/uploads/2/3/4/2/23422706/97(3)226-245turnerchamaesaracha.pdf</t>
  </si>
  <si>
    <t>Mexia 6340 (US00027365). Hunziker. 1961. Estudios sobre Solanaceae III. Kurtziana 1: 208-209.</t>
  </si>
  <si>
    <t>https://plants.jstor.org/stable/10.5555/al.ap.specimen.us00027365?searchUri=plantName%3D%2522Physalis%2Bspruceana%2522%26syn%3D1</t>
  </si>
  <si>
    <t>Proportion</t>
  </si>
  <si>
    <t>http://dx.doi.org/10.11646/phytotaxa.167.1.1</t>
  </si>
  <si>
    <r>
      <t xml:space="preserve">Deanna et al. 2014. Four new species and eighteen lectotypifications of </t>
    </r>
    <r>
      <rPr>
        <i/>
        <sz val="11"/>
        <color rgb="FF222222"/>
        <rFont val="Calibri"/>
        <family val="2"/>
        <scheme val="minor"/>
      </rPr>
      <t>Larnax</t>
    </r>
    <r>
      <rPr>
        <sz val="11"/>
        <color rgb="FF222222"/>
        <rFont val="Calibri"/>
        <family val="2"/>
        <scheme val="minor"/>
      </rPr>
      <t xml:space="preserve"> from Ecuador and Peru and a new synonym of</t>
    </r>
    <r>
      <rPr>
        <i/>
        <sz val="11"/>
        <color rgb="FF222222"/>
        <rFont val="Calibri"/>
        <family val="2"/>
        <scheme val="minor"/>
      </rPr>
      <t xml:space="preserve"> Deprea orinocensis</t>
    </r>
    <r>
      <rPr>
        <sz val="11"/>
        <color rgb="FF222222"/>
        <rFont val="Calibri"/>
        <family val="2"/>
        <scheme val="minor"/>
      </rPr>
      <t xml:space="preserve"> (Solanaceae: Solanoideae, Physalideae). Phytotaxa 167 (1): 1-34.</t>
    </r>
  </si>
  <si>
    <r>
      <t xml:space="preserve">Hunziker. 1960. Estudios sobre Solanaceae II. Sinopsis taxonómica del género </t>
    </r>
    <r>
      <rPr>
        <i/>
        <sz val="11"/>
        <color rgb="FF222222"/>
        <rFont val="Calibri"/>
        <family val="2"/>
        <scheme val="minor"/>
      </rPr>
      <t>Dunalia</t>
    </r>
    <r>
      <rPr>
        <sz val="11"/>
        <color rgb="FF222222"/>
        <rFont val="Calibri"/>
        <family val="2"/>
        <scheme val="minor"/>
      </rPr>
      <t>. HBK Boletín de la Academia Nacional de Ciencias 51: 211-244</t>
    </r>
  </si>
  <si>
    <t>Smith &amp; Baum. 2006. Phylogenetics of the florally diverse Andean clade Iochrominae (Solanaceae). American Journal of Botany 93 (8): 1140-1153.</t>
  </si>
  <si>
    <t>Schimper 917 (MO-503472)</t>
  </si>
  <si>
    <t>https://plants.jstor.org/stable/10.5555/al.ap.specimen.mo-503472?searchUri=plantName%3D%2522Discopodium%2Bpenninervium%2522%26syn%3D1</t>
  </si>
  <si>
    <t>Examples in references or specimens</t>
  </si>
  <si>
    <t>https://par.nsf.gov/servlets/purl/10013973; https://plants.jstor.org/stable/10.5555/al.ap.specimen.cord00022769?searchUri=filter%3Dname%26so%3Dps_group_by_genus_species%2Basc%26Query%3Diochroma%2Baustrale</t>
  </si>
  <si>
    <r>
      <t xml:space="preserve">Barboza 317 (CORD00022769); Yepez-Agredo 3101 (CORD00022827). Cueva Manchego et al. 2015. A new and endangered species of </t>
    </r>
    <r>
      <rPr>
        <i/>
        <sz val="11"/>
        <color rgb="FF222222"/>
        <rFont val="Calibri"/>
        <family val="2"/>
        <scheme val="minor"/>
      </rPr>
      <t>Iochroma</t>
    </r>
    <r>
      <rPr>
        <sz val="11"/>
        <color rgb="FF222222"/>
        <rFont val="Calibri"/>
        <family val="2"/>
        <scheme val="minor"/>
      </rPr>
      <t xml:space="preserve"> (Solanaceae) from the cloud forests of central Peru and its Phylogenetic position in Iochrominae. Phytotaxa 227(2): 147-157. Leiva González et al. 2013. Tres nuevas especies de </t>
    </r>
    <r>
      <rPr>
        <i/>
        <sz val="11"/>
        <color rgb="FF222222"/>
        <rFont val="Calibri"/>
        <family val="2"/>
        <scheme val="minor"/>
      </rPr>
      <t>Iochroma</t>
    </r>
    <r>
      <rPr>
        <sz val="11"/>
        <color rgb="FF222222"/>
        <rFont val="Calibri"/>
        <family val="2"/>
        <scheme val="minor"/>
      </rPr>
      <t xml:space="preserve"> Bentham (Solanaceae) del Norte del Perú. Arnaldoa 20 (1): 25-44.</t>
    </r>
  </si>
  <si>
    <r>
      <t xml:space="preserve">Averett. 2009. Taxonomy of </t>
    </r>
    <r>
      <rPr>
        <i/>
        <sz val="11"/>
        <color rgb="FF222222"/>
        <rFont val="Calibri"/>
        <family val="2"/>
        <scheme val="minor"/>
      </rPr>
      <t>Leucophysalis</t>
    </r>
    <r>
      <rPr>
        <sz val="11"/>
        <color rgb="FF222222"/>
        <rFont val="Calibri"/>
        <family val="2"/>
        <scheme val="minor"/>
      </rPr>
      <t xml:space="preserve"> (Solanaceae, Tribe Physaleae). Rhodora 111 (946): 209-217.</t>
    </r>
  </si>
  <si>
    <t>https://doi.org/10.3119/08-25.1</t>
  </si>
  <si>
    <t>Wagner 5451 (BISH1031083); Little Jr. 31107 (BISH1031064).</t>
  </si>
  <si>
    <r>
      <t xml:space="preserve">Fay et al. 2007. 602. </t>
    </r>
    <r>
      <rPr>
        <i/>
        <sz val="11"/>
        <color rgb="FF222222"/>
        <rFont val="Calibri"/>
        <family val="2"/>
        <scheme val="minor"/>
      </rPr>
      <t>Mellissia begoniifolia</t>
    </r>
    <r>
      <rPr>
        <sz val="11"/>
        <color rgb="FF222222"/>
        <rFont val="Calibri"/>
        <family val="2"/>
        <scheme val="minor"/>
      </rPr>
      <t>: Solanaceae. Curtis's botanical magazine 24</t>
    </r>
    <r>
      <rPr>
        <i/>
        <sz val="11"/>
        <color rgb="FF222222"/>
        <rFont val="Calibri"/>
        <family val="2"/>
        <scheme val="minor"/>
      </rPr>
      <t xml:space="preserve"> </t>
    </r>
    <r>
      <rPr>
        <sz val="11"/>
        <color rgb="FF222222"/>
        <rFont val="Calibri"/>
        <family val="2"/>
        <scheme val="minor"/>
      </rPr>
      <t>(4): 243-250.</t>
    </r>
  </si>
  <si>
    <t>https://doi.org/10.1111/j.1467-8748.2007.00601.x</t>
  </si>
  <si>
    <t>Watson. 1871. United States Geological Expolration [sic] of the Fortieth Parallel. Vol. 5, Botany 274–275.</t>
  </si>
  <si>
    <t>https://www.biodiversitylibrary.org/page/6207729#page/348/mode/1up</t>
  </si>
  <si>
    <t>https://plants.jstor.org/stable/10.5555/al.ap.specimen.p00061110?searchUri=plantName%3D%2522Physaliastrum%2Bjaponicum%2522%26syn%3D1; http://www.efloras.org/florataxon.aspx?flora_id=2&amp;taxon_id=125278</t>
  </si>
  <si>
    <t>Savatier s.n. (P00061110). Zhang. 1994. Solanaceae. In: Wu ZY, Raven PH (eds.). Flora of China, vol. 17, Missouri Botanical Garden Press, St Louis, 300-332.</t>
  </si>
  <si>
    <r>
      <t xml:space="preserve">Fernandez-Hilario &amp; Smith. 2017. A new species of </t>
    </r>
    <r>
      <rPr>
        <i/>
        <sz val="11"/>
        <color rgb="FF222222"/>
        <rFont val="Calibri"/>
        <family val="2"/>
        <scheme val="minor"/>
      </rPr>
      <t>Saracha</t>
    </r>
    <r>
      <rPr>
        <sz val="11"/>
        <color rgb="FF222222"/>
        <rFont val="Calibri"/>
        <family val="2"/>
        <scheme val="minor"/>
      </rPr>
      <t xml:space="preserve"> (Solanaceae) from the Central Andes of Peru. PhytoKeys 85: 31-43.</t>
    </r>
  </si>
  <si>
    <t>10.3897/phytokeys.85.12607</t>
  </si>
  <si>
    <t>Schrader &amp; Heinrich s.n. (MO-022276).</t>
  </si>
  <si>
    <t>https://plants.jstor.org/stable/10.5555/al.ap.specimen.mo-022276?searchUri=plantName%3D%2522Schraderanthus%2Bviscosus%2522%26syn%3D1</t>
  </si>
  <si>
    <r>
      <t xml:space="preserve">D'Arcy et al. 2001. The genus </t>
    </r>
    <r>
      <rPr>
        <i/>
        <sz val="11"/>
        <color rgb="FF222222"/>
        <rFont val="Calibri"/>
        <family val="2"/>
        <scheme val="minor"/>
      </rPr>
      <t>Tubocapsicum</t>
    </r>
    <r>
      <rPr>
        <sz val="11"/>
        <color rgb="FF222222"/>
        <rFont val="Calibri"/>
        <family val="2"/>
        <scheme val="minor"/>
      </rPr>
      <t xml:space="preserve"> (Solanaceae). Botanical Bulletin of Academia Sinica 42:67-84.</t>
    </r>
  </si>
  <si>
    <t>http://ejournal.sinica.edu.tw/bbas/content/2001/1/bot421-10.html</t>
  </si>
  <si>
    <r>
      <t xml:space="preserve">Estrada &amp; Martínez. 1998. </t>
    </r>
    <r>
      <rPr>
        <i/>
        <sz val="11"/>
        <color rgb="FF222222"/>
        <rFont val="Calibri"/>
        <family val="2"/>
        <scheme val="minor"/>
      </rPr>
      <t>Physalis</t>
    </r>
    <r>
      <rPr>
        <sz val="11"/>
        <color rgb="FF222222"/>
        <rFont val="Calibri"/>
        <family val="2"/>
        <scheme val="minor"/>
      </rPr>
      <t xml:space="preserve"> (Solanaceae) and allied genera: </t>
    </r>
    <r>
      <rPr>
        <i/>
        <sz val="11"/>
        <color rgb="FF222222"/>
        <rFont val="Calibri"/>
        <family val="2"/>
        <scheme val="minor"/>
      </rPr>
      <t>Tzeltalia</t>
    </r>
    <r>
      <rPr>
        <sz val="11"/>
        <color rgb="FF222222"/>
        <rFont val="Calibri"/>
        <family val="2"/>
        <scheme val="minor"/>
      </rPr>
      <t>, a new genus from the highlands of southern Mexico and northwestern Guatemala. Brittonia 50 (3): 285-295.</t>
    </r>
  </si>
  <si>
    <t>https://link.springer.com/article/10.2307/2807770</t>
  </si>
  <si>
    <t>http://www.tropicos.org/Image/38658</t>
  </si>
  <si>
    <r>
      <t xml:space="preserve">Hunziker. 1984. Estudios sobre Solanaceae: 19. Sinopsis de </t>
    </r>
    <r>
      <rPr>
        <i/>
        <sz val="11"/>
        <color rgb="FF222222"/>
        <rFont val="Calibri"/>
        <family val="2"/>
        <scheme val="minor"/>
      </rPr>
      <t>Vassobia</t>
    </r>
    <r>
      <rPr>
        <sz val="11"/>
        <color rgb="FF222222"/>
        <rFont val="Calibri"/>
        <family val="2"/>
        <scheme val="minor"/>
      </rPr>
      <t>. Kurtziana 17: 91-118.</t>
    </r>
  </si>
  <si>
    <t>Hepper. 1991. Old World Withania (Solanaceae): a taxonomic review and key to the species. Solanaceae III: taxonomy, chemistry, evolution 211-227.</t>
  </si>
  <si>
    <t>http://www.tropicos.org/Image/70554; https://stricollections.org/portal/collections/individual/index.php?occid=1704016</t>
  </si>
  <si>
    <r>
      <t xml:space="preserve">Folsom 10173 (MO-945939); Clark 12476 (NY02065020). Sousa-Pena. 2001. Systematics and reproductive biology of the genus </t>
    </r>
    <r>
      <rPr>
        <i/>
        <sz val="11"/>
        <color rgb="FF222222"/>
        <rFont val="Calibri"/>
        <family val="2"/>
        <scheme val="minor"/>
      </rPr>
      <t>Witheringia</t>
    </r>
    <r>
      <rPr>
        <sz val="11"/>
        <color rgb="FF222222"/>
        <rFont val="Calibri"/>
        <family val="2"/>
        <scheme val="minor"/>
      </rPr>
      <t xml:space="preserve"> l'Her.(Solanaceae). PhD thesis.</t>
    </r>
  </si>
  <si>
    <t>proportion sampled per total of each state</t>
  </si>
  <si>
    <t>total</t>
  </si>
  <si>
    <t>Total</t>
  </si>
  <si>
    <t>https://plants.jstor.org/stable/10.5555/al.ap.specimen.bish1031083?searchUri=si%3D51%26plantName%3D%2522Nothocestrum%2Blatifolium%2522%26syn%3D1; https://plants.jstor.org/stable/10.5555/al.ap.specimen.bish1031064?searchUri=plantName%3D%2522Nothocestrum%2Blongifolium%2522%26syn%3D1; http://botany.si.edu/pacificislandbiodiversity/hawaiianflora/result2.cfm</t>
  </si>
  <si>
    <r>
      <rPr>
        <b/>
        <sz val="11"/>
        <color theme="1"/>
        <rFont val="Calibri"/>
        <family val="2"/>
        <scheme val="minor"/>
      </rPr>
      <t>Appendix 2, Fig. 1.</t>
    </r>
    <r>
      <rPr>
        <sz val="11"/>
        <color theme="1"/>
        <rFont val="Calibri"/>
        <family val="2"/>
        <scheme val="minor"/>
      </rPr>
      <t xml:space="preserve"> Distribution of fruiting calyx states of all species included in the current 29 genera of Physalideae, ordered according number of species. Note that the last 12 genera are monotypic.</t>
    </r>
  </si>
  <si>
    <t>*genera not sampled are in bold</t>
  </si>
  <si>
    <t>Mellissia*</t>
  </si>
  <si>
    <t># total species sampled</t>
  </si>
  <si>
    <t># total species</t>
  </si>
  <si>
    <t>Trozelia</t>
  </si>
  <si>
    <t>Capsicophysalis*</t>
  </si>
  <si>
    <t>Capsicophysalis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</si>
</sst>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rgb="FF222222"/>
      <name val="Arial"/>
      <family val="2"/>
    </font>
    <font>
      <i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quotePrefix="1" applyAlignment="1">
      <alignment horizontal="right"/>
    </xf>
    <xf numFmtId="2" fontId="0" fillId="0" borderId="0" xfId="0" applyNumberFormat="1"/>
    <xf numFmtId="0" fontId="9" fillId="0" borderId="0" xfId="0" applyFont="1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3" fillId="0" borderId="1" xfId="0" applyFont="1" applyBorder="1"/>
    <xf numFmtId="0" fontId="0" fillId="0" borderId="1" xfId="0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0" fontId="0" fillId="0" borderId="3" xfId="0" applyBorder="1"/>
    <xf numFmtId="0" fontId="2" fillId="0" borderId="3" xfId="0" applyFont="1" applyBorder="1"/>
    <xf numFmtId="0" fontId="4" fillId="0" borderId="1" xfId="0" applyFont="1" applyBorder="1"/>
    <xf numFmtId="0" fontId="0" fillId="3" borderId="1" xfId="0" applyFill="1" applyBorder="1"/>
    <xf numFmtId="2" fontId="0" fillId="3" borderId="0" xfId="0" applyNumberFormat="1" applyFill="1"/>
    <xf numFmtId="164" fontId="0" fillId="3" borderId="0" xfId="0" applyNumberFormat="1" applyFill="1"/>
    <xf numFmtId="0" fontId="10" fillId="2" borderId="4" xfId="0" applyFont="1" applyFill="1" applyBorder="1"/>
    <xf numFmtId="0" fontId="0" fillId="2" borderId="0" xfId="0" applyFont="1" applyFill="1"/>
    <xf numFmtId="0" fontId="1" fillId="0" borderId="0" xfId="0" applyFont="1"/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4</xdr:row>
      <xdr:rowOff>123825</xdr:rowOff>
    </xdr:from>
    <xdr:to>
      <xdr:col>17</xdr:col>
      <xdr:colOff>105608</xdr:colOff>
      <xdr:row>32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9C01B54-2E1A-43F0-B1C4-423D3BDF0B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3475" y="895350"/>
          <a:ext cx="6563558" cy="5343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doi.org/10.3119/11-10" TargetMode="External"/><Relationship Id="rId7" Type="http://schemas.openxmlformats.org/officeDocument/2006/relationships/hyperlink" Target="https://dx.doi.org/10.3897%2Fphytokeys.85.12607" TargetMode="External"/><Relationship Id="rId2" Type="http://schemas.openxmlformats.org/officeDocument/2006/relationships/hyperlink" Target="https://doi.org/10.1111/boj.12246" TargetMode="External"/><Relationship Id="rId1" Type="http://schemas.openxmlformats.org/officeDocument/2006/relationships/hyperlink" Target="https://doi.org/10.1016/j.bse.2013.03.038" TargetMode="External"/><Relationship Id="rId6" Type="http://schemas.openxmlformats.org/officeDocument/2006/relationships/hyperlink" Target="https://doi.org/10.1111/j.1467-8748.2007.00601.x" TargetMode="External"/><Relationship Id="rId5" Type="http://schemas.openxmlformats.org/officeDocument/2006/relationships/hyperlink" Target="https://doi.org/10.3119/08-25.1" TargetMode="External"/><Relationship Id="rId4" Type="http://schemas.openxmlformats.org/officeDocument/2006/relationships/hyperlink" Target="http://dx.doi.org/10.11646/phytotaxa.167.1.1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="112" zoomScaleNormal="112" workbookViewId="0">
      <selection activeCell="K9" sqref="K9"/>
    </sheetView>
  </sheetViews>
  <sheetFormatPr baseColWidth="10" defaultColWidth="9.140625" defaultRowHeight="15" x14ac:dyDescent="0.25"/>
  <cols>
    <col min="1" max="1" width="3" bestFit="1" customWidth="1"/>
    <col min="2" max="2" width="15.85546875" bestFit="1" customWidth="1"/>
    <col min="3" max="3" width="9" bestFit="1" customWidth="1"/>
    <col min="4" max="4" width="9" customWidth="1"/>
    <col min="5" max="6" width="10.42578125" customWidth="1"/>
    <col min="7" max="8" width="14.28515625" customWidth="1"/>
    <col min="9" max="10" width="11.5703125" customWidth="1"/>
    <col min="11" max="11" width="55.140625" bestFit="1" customWidth="1"/>
    <col min="12" max="12" width="17.7109375" customWidth="1"/>
  </cols>
  <sheetData>
    <row r="1" spans="1:12" ht="15" customHeight="1" x14ac:dyDescent="0.25">
      <c r="A1" s="26" t="s">
        <v>33</v>
      </c>
      <c r="B1" s="26" t="s">
        <v>0</v>
      </c>
      <c r="C1" s="22" t="s">
        <v>99</v>
      </c>
      <c r="D1" s="24" t="s">
        <v>98</v>
      </c>
      <c r="E1" s="22" t="s">
        <v>29</v>
      </c>
      <c r="F1" s="24" t="s">
        <v>45</v>
      </c>
      <c r="G1" s="22" t="s">
        <v>30</v>
      </c>
      <c r="H1" s="24" t="s">
        <v>46</v>
      </c>
      <c r="I1" s="22" t="s">
        <v>31</v>
      </c>
      <c r="J1" s="24" t="s">
        <v>47</v>
      </c>
      <c r="K1" s="22" t="s">
        <v>66</v>
      </c>
      <c r="L1" s="22" t="s">
        <v>38</v>
      </c>
    </row>
    <row r="2" spans="1:12" x14ac:dyDescent="0.25">
      <c r="A2" s="26"/>
      <c r="B2" s="26"/>
      <c r="C2" s="22"/>
      <c r="D2" s="24"/>
      <c r="E2" s="22"/>
      <c r="F2" s="24"/>
      <c r="G2" s="22"/>
      <c r="H2" s="24"/>
      <c r="I2" s="22"/>
      <c r="J2" s="24"/>
      <c r="K2" s="22"/>
      <c r="L2" s="22"/>
    </row>
    <row r="3" spans="1:12" ht="15.75" thickBot="1" x14ac:dyDescent="0.3">
      <c r="A3" s="27"/>
      <c r="B3" s="27"/>
      <c r="C3" s="23"/>
      <c r="D3" s="25"/>
      <c r="E3" s="23"/>
      <c r="F3" s="25"/>
      <c r="G3" s="23"/>
      <c r="H3" s="25"/>
      <c r="I3" s="23"/>
      <c r="J3" s="25"/>
      <c r="K3" s="23"/>
      <c r="L3" s="23"/>
    </row>
    <row r="4" spans="1:12" x14ac:dyDescent="0.25">
      <c r="A4" s="4">
        <v>1</v>
      </c>
      <c r="B4" s="5" t="s">
        <v>1</v>
      </c>
      <c r="C4" s="6">
        <v>1</v>
      </c>
      <c r="D4" s="7">
        <f t="shared" ref="D4:D32" si="0">SUM(F4,H4,J4)</f>
        <v>1</v>
      </c>
      <c r="E4" s="4">
        <v>1</v>
      </c>
      <c r="F4" s="8">
        <v>1</v>
      </c>
      <c r="G4" s="4">
        <v>0</v>
      </c>
      <c r="H4" s="8">
        <v>0</v>
      </c>
      <c r="I4" s="4">
        <v>0</v>
      </c>
      <c r="J4" s="8">
        <v>0</v>
      </c>
      <c r="K4" t="s">
        <v>34</v>
      </c>
      <c r="L4" t="s">
        <v>35</v>
      </c>
    </row>
    <row r="5" spans="1:12" ht="15.75" x14ac:dyDescent="0.25">
      <c r="A5" s="4">
        <v>2</v>
      </c>
      <c r="B5" s="9" t="s">
        <v>2</v>
      </c>
      <c r="C5" s="6">
        <v>1</v>
      </c>
      <c r="D5" s="7">
        <f t="shared" si="0"/>
        <v>1</v>
      </c>
      <c r="E5" s="4">
        <v>1</v>
      </c>
      <c r="F5" s="8">
        <v>1</v>
      </c>
      <c r="G5" s="4">
        <v>0</v>
      </c>
      <c r="H5" s="8">
        <v>0</v>
      </c>
      <c r="I5" s="4">
        <v>0</v>
      </c>
      <c r="J5" s="8">
        <v>0</v>
      </c>
      <c r="K5" t="s">
        <v>36</v>
      </c>
      <c r="L5" t="s">
        <v>37</v>
      </c>
    </row>
    <row r="6" spans="1:12" x14ac:dyDescent="0.25">
      <c r="A6" s="4">
        <v>3</v>
      </c>
      <c r="B6" s="9" t="s">
        <v>3</v>
      </c>
      <c r="C6" s="10">
        <v>15</v>
      </c>
      <c r="D6" s="7">
        <f t="shared" si="0"/>
        <v>15</v>
      </c>
      <c r="E6" s="4">
        <v>1</v>
      </c>
      <c r="F6" s="8">
        <v>1</v>
      </c>
      <c r="G6" s="4">
        <v>4</v>
      </c>
      <c r="H6" s="8">
        <v>4</v>
      </c>
      <c r="I6" s="4">
        <v>10</v>
      </c>
      <c r="J6" s="8">
        <v>10</v>
      </c>
      <c r="K6" s="3" t="s">
        <v>42</v>
      </c>
      <c r="L6" t="s">
        <v>44</v>
      </c>
    </row>
    <row r="7" spans="1:12" x14ac:dyDescent="0.25">
      <c r="A7" s="4">
        <v>4</v>
      </c>
      <c r="B7" s="5" t="s">
        <v>4</v>
      </c>
      <c r="C7" s="6">
        <v>4</v>
      </c>
      <c r="D7" s="7">
        <f t="shared" si="0"/>
        <v>2</v>
      </c>
      <c r="E7" s="4">
        <v>1</v>
      </c>
      <c r="F7" s="8">
        <v>1</v>
      </c>
      <c r="G7" s="4">
        <v>3</v>
      </c>
      <c r="H7" s="8">
        <v>1</v>
      </c>
      <c r="I7" s="4">
        <v>0</v>
      </c>
      <c r="J7" s="8">
        <v>0</v>
      </c>
      <c r="K7" t="s">
        <v>48</v>
      </c>
      <c r="L7" t="s">
        <v>49</v>
      </c>
    </row>
    <row r="8" spans="1:12" x14ac:dyDescent="0.25">
      <c r="A8" s="4">
        <v>5</v>
      </c>
      <c r="B8" s="5" t="s">
        <v>5</v>
      </c>
      <c r="C8" s="6">
        <v>1</v>
      </c>
      <c r="D8" s="7">
        <f t="shared" si="0"/>
        <v>1</v>
      </c>
      <c r="E8" s="4">
        <v>1</v>
      </c>
      <c r="F8" s="8">
        <v>1</v>
      </c>
      <c r="G8" s="4">
        <v>0</v>
      </c>
      <c r="H8" s="8">
        <v>0</v>
      </c>
      <c r="I8" s="4">
        <v>0</v>
      </c>
      <c r="J8" s="8">
        <v>0</v>
      </c>
      <c r="K8" s="3" t="s">
        <v>52</v>
      </c>
      <c r="L8" t="s">
        <v>50</v>
      </c>
    </row>
    <row r="9" spans="1:12" x14ac:dyDescent="0.25">
      <c r="A9" s="4">
        <v>6</v>
      </c>
      <c r="B9" s="15" t="s">
        <v>101</v>
      </c>
      <c r="C9" s="6">
        <v>1</v>
      </c>
      <c r="D9" s="7">
        <f t="shared" si="0"/>
        <v>0</v>
      </c>
      <c r="E9" s="4">
        <v>0</v>
      </c>
      <c r="F9" s="8">
        <v>0</v>
      </c>
      <c r="G9" s="4">
        <v>1</v>
      </c>
      <c r="H9" s="8">
        <v>0</v>
      </c>
      <c r="I9" s="4">
        <v>0</v>
      </c>
      <c r="J9" s="8">
        <v>0</v>
      </c>
      <c r="K9" s="3" t="s">
        <v>53</v>
      </c>
      <c r="L9" t="s">
        <v>51</v>
      </c>
    </row>
    <row r="10" spans="1:12" x14ac:dyDescent="0.25">
      <c r="A10" s="4">
        <v>7</v>
      </c>
      <c r="B10" s="5" t="s">
        <v>6</v>
      </c>
      <c r="C10" s="6">
        <v>12</v>
      </c>
      <c r="D10" s="7">
        <f t="shared" si="0"/>
        <v>8</v>
      </c>
      <c r="E10" s="4">
        <v>0</v>
      </c>
      <c r="F10" s="8">
        <v>0</v>
      </c>
      <c r="G10" s="4">
        <v>12</v>
      </c>
      <c r="H10" s="8">
        <v>8</v>
      </c>
      <c r="I10" s="4">
        <v>0</v>
      </c>
      <c r="J10" s="8">
        <v>0</v>
      </c>
      <c r="K10" s="3" t="s">
        <v>55</v>
      </c>
      <c r="L10" t="s">
        <v>56</v>
      </c>
    </row>
    <row r="11" spans="1:12" x14ac:dyDescent="0.25">
      <c r="A11" s="4">
        <v>8</v>
      </c>
      <c r="B11" s="5" t="s">
        <v>7</v>
      </c>
      <c r="C11" s="6">
        <v>15</v>
      </c>
      <c r="D11" s="7">
        <f t="shared" si="0"/>
        <v>11</v>
      </c>
      <c r="E11" s="4">
        <v>1</v>
      </c>
      <c r="F11" s="8">
        <v>0</v>
      </c>
      <c r="G11" s="4">
        <v>10</v>
      </c>
      <c r="H11" s="8">
        <v>8</v>
      </c>
      <c r="I11" s="4">
        <v>4</v>
      </c>
      <c r="J11" s="8">
        <v>3</v>
      </c>
      <c r="K11" s="3" t="s">
        <v>54</v>
      </c>
    </row>
    <row r="12" spans="1:12" x14ac:dyDescent="0.25">
      <c r="A12" s="4">
        <v>9</v>
      </c>
      <c r="B12" s="5" t="s">
        <v>8</v>
      </c>
      <c r="C12" s="6">
        <v>1</v>
      </c>
      <c r="D12" s="7">
        <f t="shared" si="0"/>
        <v>1</v>
      </c>
      <c r="E12" s="4">
        <v>0</v>
      </c>
      <c r="F12" s="8">
        <v>0</v>
      </c>
      <c r="G12" s="4">
        <v>1</v>
      </c>
      <c r="H12" s="8">
        <v>1</v>
      </c>
      <c r="I12" s="4">
        <v>0</v>
      </c>
      <c r="J12" s="8">
        <v>0</v>
      </c>
      <c r="K12" s="3" t="s">
        <v>57</v>
      </c>
      <c r="L12" t="s">
        <v>58</v>
      </c>
    </row>
    <row r="13" spans="1:12" x14ac:dyDescent="0.25">
      <c r="A13" s="4">
        <v>10</v>
      </c>
      <c r="B13" s="5" t="s">
        <v>9</v>
      </c>
      <c r="C13" s="6">
        <v>54</v>
      </c>
      <c r="D13" s="7">
        <f t="shared" si="0"/>
        <v>47</v>
      </c>
      <c r="E13" s="4">
        <v>30</v>
      </c>
      <c r="F13" s="8">
        <v>25</v>
      </c>
      <c r="G13" s="4">
        <v>24</v>
      </c>
      <c r="H13" s="8">
        <v>22</v>
      </c>
      <c r="I13" s="4">
        <v>0</v>
      </c>
      <c r="J13" s="8">
        <v>0</v>
      </c>
      <c r="K13" s="3" t="s">
        <v>61</v>
      </c>
      <c r="L13" t="s">
        <v>60</v>
      </c>
    </row>
    <row r="14" spans="1:12" x14ac:dyDescent="0.25">
      <c r="A14" s="4">
        <v>11</v>
      </c>
      <c r="B14" s="9" t="s">
        <v>10</v>
      </c>
      <c r="C14" s="6">
        <v>1</v>
      </c>
      <c r="D14" s="7">
        <f t="shared" si="0"/>
        <v>1</v>
      </c>
      <c r="E14" s="4">
        <v>0</v>
      </c>
      <c r="F14" s="8">
        <v>0</v>
      </c>
      <c r="G14" s="4">
        <v>0</v>
      </c>
      <c r="H14" s="8">
        <v>0</v>
      </c>
      <c r="I14" s="4">
        <v>1</v>
      </c>
      <c r="J14" s="8">
        <v>1</v>
      </c>
      <c r="K14" s="3" t="s">
        <v>64</v>
      </c>
      <c r="L14" t="s">
        <v>65</v>
      </c>
    </row>
    <row r="15" spans="1:12" x14ac:dyDescent="0.25">
      <c r="A15" s="4">
        <v>12</v>
      </c>
      <c r="B15" s="5" t="s">
        <v>11</v>
      </c>
      <c r="C15" s="6">
        <v>4</v>
      </c>
      <c r="D15" s="7">
        <f t="shared" si="0"/>
        <v>4</v>
      </c>
      <c r="E15" s="4">
        <v>0</v>
      </c>
      <c r="F15" s="8">
        <v>0</v>
      </c>
      <c r="G15" s="4">
        <v>0</v>
      </c>
      <c r="H15" s="8">
        <v>0</v>
      </c>
      <c r="I15" s="4">
        <v>4</v>
      </c>
      <c r="J15" s="8">
        <v>4</v>
      </c>
      <c r="K15" s="3" t="s">
        <v>62</v>
      </c>
    </row>
    <row r="16" spans="1:12" x14ac:dyDescent="0.25">
      <c r="A16" s="4">
        <v>13</v>
      </c>
      <c r="B16" s="5" t="s">
        <v>12</v>
      </c>
      <c r="C16" s="6">
        <v>4</v>
      </c>
      <c r="D16" s="7">
        <f t="shared" si="0"/>
        <v>4</v>
      </c>
      <c r="E16" s="4">
        <v>0</v>
      </c>
      <c r="F16" s="8">
        <v>0</v>
      </c>
      <c r="G16" s="4">
        <v>0</v>
      </c>
      <c r="H16" s="8">
        <v>0</v>
      </c>
      <c r="I16" s="4">
        <v>4</v>
      </c>
      <c r="J16" s="8">
        <v>4</v>
      </c>
      <c r="K16" s="3" t="s">
        <v>63</v>
      </c>
    </row>
    <row r="17" spans="1:12" x14ac:dyDescent="0.25">
      <c r="A17" s="4">
        <v>14</v>
      </c>
      <c r="B17" s="5" t="s">
        <v>13</v>
      </c>
      <c r="C17" s="6">
        <v>32</v>
      </c>
      <c r="D17" s="7">
        <f t="shared" si="0"/>
        <v>24</v>
      </c>
      <c r="E17" s="4">
        <v>0</v>
      </c>
      <c r="F17" s="8">
        <v>0</v>
      </c>
      <c r="G17" s="4">
        <v>0</v>
      </c>
      <c r="H17" s="8">
        <v>0</v>
      </c>
      <c r="I17" s="4">
        <v>32</v>
      </c>
      <c r="J17" s="8">
        <v>24</v>
      </c>
      <c r="K17" s="3" t="s">
        <v>68</v>
      </c>
      <c r="L17" t="s">
        <v>67</v>
      </c>
    </row>
    <row r="18" spans="1:12" x14ac:dyDescent="0.25">
      <c r="A18" s="4">
        <v>15</v>
      </c>
      <c r="B18" s="5" t="s">
        <v>14</v>
      </c>
      <c r="C18" s="6">
        <v>2</v>
      </c>
      <c r="D18" s="7">
        <f t="shared" si="0"/>
        <v>2</v>
      </c>
      <c r="E18" s="4">
        <v>0</v>
      </c>
      <c r="F18" s="8">
        <v>0</v>
      </c>
      <c r="G18" s="4">
        <v>2</v>
      </c>
      <c r="H18" s="8">
        <v>2</v>
      </c>
      <c r="I18" s="4">
        <v>0</v>
      </c>
      <c r="J18" s="8">
        <v>0</v>
      </c>
      <c r="K18" s="3" t="s">
        <v>69</v>
      </c>
      <c r="L18" t="s">
        <v>70</v>
      </c>
    </row>
    <row r="19" spans="1:12" x14ac:dyDescent="0.25">
      <c r="A19" s="4">
        <v>16</v>
      </c>
      <c r="B19" s="15" t="s">
        <v>97</v>
      </c>
      <c r="C19" s="6">
        <v>1</v>
      </c>
      <c r="D19" s="7">
        <f t="shared" si="0"/>
        <v>0</v>
      </c>
      <c r="E19" s="4">
        <v>0</v>
      </c>
      <c r="F19" s="8">
        <v>0</v>
      </c>
      <c r="G19" s="4">
        <v>0</v>
      </c>
      <c r="H19" s="8">
        <v>0</v>
      </c>
      <c r="I19" s="4">
        <v>1</v>
      </c>
      <c r="J19" s="8">
        <v>0</v>
      </c>
      <c r="K19" s="3" t="s">
        <v>72</v>
      </c>
      <c r="L19" t="s">
        <v>73</v>
      </c>
    </row>
    <row r="20" spans="1:12" x14ac:dyDescent="0.25">
      <c r="A20" s="4">
        <v>17</v>
      </c>
      <c r="B20" s="9" t="s">
        <v>16</v>
      </c>
      <c r="C20" s="11">
        <v>4</v>
      </c>
      <c r="D20" s="7">
        <f t="shared" si="0"/>
        <v>4</v>
      </c>
      <c r="E20" s="4">
        <v>0</v>
      </c>
      <c r="F20" s="8">
        <v>0</v>
      </c>
      <c r="G20" s="4">
        <v>2</v>
      </c>
      <c r="H20" s="8">
        <v>2</v>
      </c>
      <c r="I20" s="4">
        <v>2</v>
      </c>
      <c r="J20" s="8">
        <v>2</v>
      </c>
      <c r="K20" s="3" t="s">
        <v>71</v>
      </c>
      <c r="L20" t="s">
        <v>94</v>
      </c>
    </row>
    <row r="21" spans="1:12" x14ac:dyDescent="0.25">
      <c r="A21" s="4">
        <v>18</v>
      </c>
      <c r="B21" s="5" t="s">
        <v>17</v>
      </c>
      <c r="C21" s="6">
        <v>1</v>
      </c>
      <c r="D21" s="7">
        <f t="shared" si="0"/>
        <v>1</v>
      </c>
      <c r="E21" s="4">
        <v>0</v>
      </c>
      <c r="F21" s="8">
        <v>0</v>
      </c>
      <c r="G21" s="4">
        <v>1</v>
      </c>
      <c r="H21" s="8">
        <v>1</v>
      </c>
      <c r="I21" s="4">
        <v>0</v>
      </c>
      <c r="J21" s="8">
        <v>0</v>
      </c>
      <c r="K21" s="3" t="s">
        <v>74</v>
      </c>
      <c r="L21" t="s">
        <v>75</v>
      </c>
    </row>
    <row r="22" spans="1:12" x14ac:dyDescent="0.25">
      <c r="A22" s="4">
        <v>19</v>
      </c>
      <c r="B22" s="12" t="s">
        <v>18</v>
      </c>
      <c r="C22" s="6">
        <v>9</v>
      </c>
      <c r="D22" s="7">
        <f t="shared" si="0"/>
        <v>4</v>
      </c>
      <c r="E22" s="4">
        <v>1</v>
      </c>
      <c r="F22" s="8">
        <v>1</v>
      </c>
      <c r="G22" s="4">
        <v>8</v>
      </c>
      <c r="H22" s="8">
        <v>3</v>
      </c>
      <c r="I22" s="4">
        <v>0</v>
      </c>
      <c r="J22" s="8">
        <v>0</v>
      </c>
      <c r="K22" s="3" t="s">
        <v>77</v>
      </c>
      <c r="L22" t="s">
        <v>76</v>
      </c>
    </row>
    <row r="23" spans="1:12" x14ac:dyDescent="0.25">
      <c r="A23" s="4">
        <v>20</v>
      </c>
      <c r="B23" s="5" t="s">
        <v>19</v>
      </c>
      <c r="C23" s="6">
        <v>96</v>
      </c>
      <c r="D23" s="7">
        <f t="shared" si="0"/>
        <v>53</v>
      </c>
      <c r="E23" s="4">
        <v>96</v>
      </c>
      <c r="F23" s="8">
        <v>53</v>
      </c>
      <c r="G23" s="4">
        <v>0</v>
      </c>
      <c r="H23" s="8">
        <v>0</v>
      </c>
      <c r="I23" s="4">
        <v>0</v>
      </c>
      <c r="J23" s="8">
        <v>0</v>
      </c>
      <c r="K23" t="s">
        <v>40</v>
      </c>
      <c r="L23" t="s">
        <v>39</v>
      </c>
    </row>
    <row r="24" spans="1:12" x14ac:dyDescent="0.25">
      <c r="A24" s="4">
        <v>21</v>
      </c>
      <c r="B24" s="5" t="s">
        <v>20</v>
      </c>
      <c r="C24" s="6">
        <v>1</v>
      </c>
      <c r="D24" s="7">
        <f t="shared" si="0"/>
        <v>1</v>
      </c>
      <c r="E24" s="4">
        <v>1</v>
      </c>
      <c r="F24" s="8">
        <v>1</v>
      </c>
      <c r="G24" s="4">
        <v>0</v>
      </c>
      <c r="H24" s="8">
        <v>0</v>
      </c>
      <c r="I24" s="4">
        <v>0</v>
      </c>
      <c r="J24" s="8">
        <v>0</v>
      </c>
      <c r="K24" t="s">
        <v>43</v>
      </c>
      <c r="L24" t="s">
        <v>41</v>
      </c>
    </row>
    <row r="25" spans="1:12" x14ac:dyDescent="0.25">
      <c r="A25" s="4">
        <v>22</v>
      </c>
      <c r="B25" s="5" t="s">
        <v>21</v>
      </c>
      <c r="C25" s="6">
        <v>4</v>
      </c>
      <c r="D25" s="7">
        <f t="shared" si="0"/>
        <v>4</v>
      </c>
      <c r="E25" s="4">
        <v>0</v>
      </c>
      <c r="F25" s="8">
        <v>0</v>
      </c>
      <c r="G25" s="4">
        <v>0</v>
      </c>
      <c r="H25" s="8">
        <v>0</v>
      </c>
      <c r="I25" s="4">
        <v>4</v>
      </c>
      <c r="J25" s="8">
        <v>4</v>
      </c>
      <c r="K25" s="3" t="s">
        <v>78</v>
      </c>
      <c r="L25" t="s">
        <v>79</v>
      </c>
    </row>
    <row r="26" spans="1:12" x14ac:dyDescent="0.25">
      <c r="A26" s="4">
        <v>23</v>
      </c>
      <c r="B26" s="5" t="s">
        <v>22</v>
      </c>
      <c r="C26" s="6">
        <v>1</v>
      </c>
      <c r="D26" s="7">
        <f t="shared" si="0"/>
        <v>1</v>
      </c>
      <c r="E26" s="4">
        <v>1</v>
      </c>
      <c r="F26" s="8">
        <v>1</v>
      </c>
      <c r="G26" s="4">
        <v>0</v>
      </c>
      <c r="H26" s="8">
        <v>0</v>
      </c>
      <c r="I26" s="4">
        <v>0</v>
      </c>
      <c r="J26" s="8">
        <v>0</v>
      </c>
      <c r="K26" s="3" t="s">
        <v>80</v>
      </c>
      <c r="L26" t="s">
        <v>81</v>
      </c>
    </row>
    <row r="27" spans="1:12" x14ac:dyDescent="0.25">
      <c r="A27" s="4">
        <v>24</v>
      </c>
      <c r="B27" s="5" t="s">
        <v>100</v>
      </c>
      <c r="C27" s="6">
        <v>2</v>
      </c>
      <c r="D27" s="7">
        <f t="shared" si="0"/>
        <v>2</v>
      </c>
      <c r="E27" s="4">
        <v>0</v>
      </c>
      <c r="F27" s="8">
        <v>0</v>
      </c>
      <c r="G27" s="4">
        <v>0</v>
      </c>
      <c r="H27" s="8">
        <v>0</v>
      </c>
      <c r="I27" s="4">
        <v>2</v>
      </c>
      <c r="J27" s="8">
        <v>2</v>
      </c>
      <c r="K27" s="3"/>
    </row>
    <row r="28" spans="1:12" x14ac:dyDescent="0.25">
      <c r="A28" s="4">
        <v>25</v>
      </c>
      <c r="B28" s="5" t="s">
        <v>23</v>
      </c>
      <c r="C28" s="6">
        <v>1</v>
      </c>
      <c r="D28" s="7">
        <f t="shared" si="0"/>
        <v>1</v>
      </c>
      <c r="E28" s="4">
        <v>0</v>
      </c>
      <c r="F28" s="8">
        <v>0</v>
      </c>
      <c r="G28" s="4">
        <v>0</v>
      </c>
      <c r="H28" s="8">
        <v>0</v>
      </c>
      <c r="I28" s="4">
        <v>1</v>
      </c>
      <c r="J28" s="8">
        <v>1</v>
      </c>
      <c r="K28" s="3" t="s">
        <v>82</v>
      </c>
      <c r="L28" t="s">
        <v>83</v>
      </c>
    </row>
    <row r="29" spans="1:12" x14ac:dyDescent="0.25">
      <c r="A29" s="4">
        <v>26</v>
      </c>
      <c r="B29" s="5" t="s">
        <v>24</v>
      </c>
      <c r="C29" s="6">
        <v>3</v>
      </c>
      <c r="D29" s="7">
        <f t="shared" si="0"/>
        <v>3</v>
      </c>
      <c r="E29" s="4">
        <v>3</v>
      </c>
      <c r="F29" s="8">
        <v>3</v>
      </c>
      <c r="G29" s="4">
        <v>0</v>
      </c>
      <c r="H29" s="8">
        <v>0</v>
      </c>
      <c r="I29" s="4">
        <v>0</v>
      </c>
      <c r="J29" s="8">
        <v>0</v>
      </c>
      <c r="K29" s="3" t="s">
        <v>84</v>
      </c>
      <c r="L29" t="s">
        <v>85</v>
      </c>
    </row>
    <row r="30" spans="1:12" x14ac:dyDescent="0.25">
      <c r="A30" s="4">
        <v>27</v>
      </c>
      <c r="B30" s="5" t="s">
        <v>25</v>
      </c>
      <c r="C30" s="6">
        <v>2</v>
      </c>
      <c r="D30" s="7">
        <f t="shared" si="0"/>
        <v>2</v>
      </c>
      <c r="E30" s="4">
        <v>0</v>
      </c>
      <c r="F30" s="8">
        <v>0</v>
      </c>
      <c r="G30" s="4">
        <v>0</v>
      </c>
      <c r="H30" s="8">
        <v>0</v>
      </c>
      <c r="I30" s="4">
        <v>2</v>
      </c>
      <c r="J30" s="8">
        <v>2</v>
      </c>
      <c r="K30" s="3" t="s">
        <v>87</v>
      </c>
      <c r="L30" t="s">
        <v>86</v>
      </c>
    </row>
    <row r="31" spans="1:12" x14ac:dyDescent="0.25">
      <c r="A31" s="4">
        <v>28</v>
      </c>
      <c r="B31" s="5" t="s">
        <v>26</v>
      </c>
      <c r="C31" s="6">
        <v>10</v>
      </c>
      <c r="D31" s="7">
        <f t="shared" si="0"/>
        <v>6</v>
      </c>
      <c r="E31" s="4">
        <v>8</v>
      </c>
      <c r="F31" s="8">
        <v>5</v>
      </c>
      <c r="G31" s="4">
        <v>2</v>
      </c>
      <c r="H31" s="8">
        <v>1</v>
      </c>
      <c r="I31" s="4">
        <v>0</v>
      </c>
      <c r="J31" s="8">
        <v>0</v>
      </c>
      <c r="K31" s="3" t="s">
        <v>88</v>
      </c>
    </row>
    <row r="32" spans="1:12" x14ac:dyDescent="0.25">
      <c r="A32" s="4">
        <v>29</v>
      </c>
      <c r="B32" s="5" t="s">
        <v>27</v>
      </c>
      <c r="C32" s="6">
        <v>11</v>
      </c>
      <c r="D32" s="7">
        <f t="shared" si="0"/>
        <v>11</v>
      </c>
      <c r="E32" s="4">
        <v>0</v>
      </c>
      <c r="F32" s="8">
        <v>0</v>
      </c>
      <c r="G32" s="4">
        <v>5</v>
      </c>
      <c r="H32" s="8">
        <v>5</v>
      </c>
      <c r="I32" s="4">
        <v>6</v>
      </c>
      <c r="J32" s="8">
        <v>6</v>
      </c>
      <c r="K32" s="3" t="s">
        <v>90</v>
      </c>
      <c r="L32" t="s">
        <v>89</v>
      </c>
    </row>
    <row r="33" spans="1:10" ht="6.75" customHeight="1" x14ac:dyDescent="0.25">
      <c r="A33" s="4"/>
      <c r="B33" s="4"/>
      <c r="C33" s="4"/>
      <c r="D33" s="8"/>
      <c r="E33" s="4"/>
      <c r="F33" s="8"/>
      <c r="G33" s="4"/>
      <c r="H33" s="8"/>
      <c r="I33" s="4"/>
      <c r="J33" s="8"/>
    </row>
    <row r="34" spans="1:10" x14ac:dyDescent="0.25">
      <c r="A34" s="4"/>
      <c r="B34" s="4" t="s">
        <v>28</v>
      </c>
      <c r="C34" s="4">
        <f t="shared" ref="C34:J34" si="1">SUM(C4:C32)</f>
        <v>294</v>
      </c>
      <c r="D34" s="16">
        <f t="shared" si="1"/>
        <v>215</v>
      </c>
      <c r="E34" s="4">
        <f t="shared" si="1"/>
        <v>146</v>
      </c>
      <c r="F34" s="16">
        <f t="shared" si="1"/>
        <v>94</v>
      </c>
      <c r="G34" s="4">
        <f t="shared" si="1"/>
        <v>75</v>
      </c>
      <c r="H34" s="16">
        <f t="shared" si="1"/>
        <v>58</v>
      </c>
      <c r="I34" s="4">
        <f t="shared" si="1"/>
        <v>73</v>
      </c>
      <c r="J34" s="16">
        <f t="shared" si="1"/>
        <v>63</v>
      </c>
    </row>
    <row r="35" spans="1:10" x14ac:dyDescent="0.25">
      <c r="B35" t="s">
        <v>59</v>
      </c>
      <c r="C35" s="1" t="s">
        <v>32</v>
      </c>
      <c r="D35" s="18">
        <f>D34/$C$34</f>
        <v>0.73129251700680276</v>
      </c>
      <c r="E35" s="18">
        <f>E34/$C$34</f>
        <v>0.49659863945578231</v>
      </c>
      <c r="F35" s="18">
        <f>F34/$D$34</f>
        <v>0.43720930232558142</v>
      </c>
      <c r="G35" s="18">
        <f t="shared" ref="G35:I35" si="2">G34/$C$34</f>
        <v>0.25510204081632654</v>
      </c>
      <c r="H35" s="18">
        <f>H34/$D$34</f>
        <v>0.26976744186046514</v>
      </c>
      <c r="I35" s="18">
        <f t="shared" si="2"/>
        <v>0.24829931972789115</v>
      </c>
      <c r="J35" s="18">
        <f>J34/$D$34</f>
        <v>0.2930232558139535</v>
      </c>
    </row>
    <row r="36" spans="1:10" x14ac:dyDescent="0.25">
      <c r="B36" t="s">
        <v>91</v>
      </c>
      <c r="F36" s="17">
        <f>F34/E34</f>
        <v>0.64383561643835618</v>
      </c>
      <c r="G36" s="2"/>
      <c r="H36" s="17">
        <f>H34/G34</f>
        <v>0.77333333333333332</v>
      </c>
      <c r="I36" s="2"/>
      <c r="J36" s="17">
        <f>J34/I34</f>
        <v>0.86301369863013699</v>
      </c>
    </row>
    <row r="38" spans="1:10" x14ac:dyDescent="0.25">
      <c r="B38" s="21" t="s">
        <v>96</v>
      </c>
    </row>
  </sheetData>
  <mergeCells count="12">
    <mergeCell ref="B1:B3"/>
    <mergeCell ref="C1:C3"/>
    <mergeCell ref="A1:A3"/>
    <mergeCell ref="E1:E3"/>
    <mergeCell ref="G1:G3"/>
    <mergeCell ref="D1:D3"/>
    <mergeCell ref="K1:K3"/>
    <mergeCell ref="L1:L3"/>
    <mergeCell ref="F1:F3"/>
    <mergeCell ref="H1:H3"/>
    <mergeCell ref="J1:J3"/>
    <mergeCell ref="I1:I3"/>
  </mergeCells>
  <hyperlinks>
    <hyperlink ref="L5" r:id="rId1" tooltip="Persistent link using digital object identifier" xr:uid="{7C3DEC7E-F83B-4E7F-A576-B67847641DA1}"/>
    <hyperlink ref="L6" r:id="rId2" xr:uid="{9F3E6B32-C3B2-4807-8E49-F0CFE767AFB4}"/>
    <hyperlink ref="L8" r:id="rId3" xr:uid="{D131ABC9-118E-45DD-8D5E-FC61E566667E}"/>
    <hyperlink ref="L13" r:id="rId4" xr:uid="{DDB1FDAB-EFF9-462D-967D-580CD6CA349E}"/>
    <hyperlink ref="L18" r:id="rId5" xr:uid="{14D3535D-F310-4F6A-8AAB-117516897E0D}"/>
    <hyperlink ref="L19" r:id="rId6" xr:uid="{AAE13A0C-A44D-4FAE-99E9-14EEE72F51EC}"/>
    <hyperlink ref="L25" r:id="rId7" display="https://dx.doi.org/10.3897%2Fphytokeys.85.12607" xr:uid="{5324ACE2-CFFF-4910-A364-3155EAD6EC8E}"/>
  </hyperlinks>
  <pageMargins left="0.7" right="0.7" top="0.75" bottom="0.75" header="0.3" footer="0.3"/>
  <pageSetup orientation="portrait" r:id="rId8"/>
  <ignoredErrors>
    <ignoredError sqref="F35:H35 I3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C7804-3FFF-4B70-A009-BA0FD1D0D125}">
  <dimension ref="A1:Q33"/>
  <sheetViews>
    <sheetView workbookViewId="0">
      <selection activeCell="S25" sqref="S25"/>
    </sheetView>
  </sheetViews>
  <sheetFormatPr baseColWidth="10" defaultColWidth="9.140625" defaultRowHeight="15" x14ac:dyDescent="0.25"/>
  <cols>
    <col min="1" max="1" width="15.85546875" bestFit="1" customWidth="1"/>
    <col min="2" max="2" width="10.42578125" customWidth="1"/>
    <col min="3" max="3" width="14.28515625" customWidth="1"/>
    <col min="4" max="4" width="11.5703125" customWidth="1"/>
  </cols>
  <sheetData>
    <row r="1" spans="1:17" ht="15" customHeight="1" x14ac:dyDescent="0.25">
      <c r="A1" s="26" t="s">
        <v>0</v>
      </c>
      <c r="B1" s="22" t="s">
        <v>29</v>
      </c>
      <c r="C1" s="22" t="s">
        <v>30</v>
      </c>
      <c r="D1" s="22" t="s">
        <v>31</v>
      </c>
      <c r="E1" s="22" t="s">
        <v>92</v>
      </c>
    </row>
    <row r="2" spans="1:17" x14ac:dyDescent="0.25">
      <c r="A2" s="26"/>
      <c r="B2" s="22"/>
      <c r="C2" s="22"/>
      <c r="D2" s="22"/>
      <c r="E2" s="22"/>
    </row>
    <row r="3" spans="1:17" ht="15.75" thickBot="1" x14ac:dyDescent="0.3">
      <c r="A3" s="27"/>
      <c r="B3" s="23"/>
      <c r="C3" s="23"/>
      <c r="D3" s="23"/>
      <c r="E3" s="23"/>
      <c r="H3" s="28" t="s">
        <v>95</v>
      </c>
      <c r="I3" s="28"/>
      <c r="J3" s="28"/>
      <c r="K3" s="28"/>
      <c r="L3" s="28"/>
      <c r="M3" s="28"/>
      <c r="N3" s="28"/>
      <c r="O3" s="28"/>
      <c r="P3" s="28"/>
      <c r="Q3" s="28"/>
    </row>
    <row r="4" spans="1:17" x14ac:dyDescent="0.25">
      <c r="A4" s="14" t="s">
        <v>19</v>
      </c>
      <c r="B4" s="13">
        <v>96</v>
      </c>
      <c r="C4" s="13">
        <v>0</v>
      </c>
      <c r="D4" s="13">
        <v>0</v>
      </c>
      <c r="E4">
        <f t="shared" ref="E4:E33" si="0">SUM(B4:D4)</f>
        <v>96</v>
      </c>
      <c r="H4" s="28"/>
      <c r="I4" s="28"/>
      <c r="J4" s="28"/>
      <c r="K4" s="28"/>
      <c r="L4" s="28"/>
      <c r="M4" s="28"/>
      <c r="N4" s="28"/>
      <c r="O4" s="28"/>
      <c r="P4" s="28"/>
      <c r="Q4" s="28"/>
    </row>
    <row r="5" spans="1:17" x14ac:dyDescent="0.25">
      <c r="A5" s="5" t="s">
        <v>9</v>
      </c>
      <c r="B5" s="4">
        <v>30</v>
      </c>
      <c r="C5" s="4">
        <v>24</v>
      </c>
      <c r="D5" s="4">
        <v>0</v>
      </c>
      <c r="E5">
        <f t="shared" si="0"/>
        <v>54</v>
      </c>
    </row>
    <row r="6" spans="1:17" x14ac:dyDescent="0.25">
      <c r="A6" s="5" t="s">
        <v>13</v>
      </c>
      <c r="B6" s="4">
        <v>0</v>
      </c>
      <c r="C6" s="4">
        <v>0</v>
      </c>
      <c r="D6" s="4">
        <v>32</v>
      </c>
      <c r="E6">
        <f t="shared" si="0"/>
        <v>32</v>
      </c>
    </row>
    <row r="7" spans="1:17" x14ac:dyDescent="0.25">
      <c r="A7" s="9" t="s">
        <v>3</v>
      </c>
      <c r="B7" s="4">
        <v>1</v>
      </c>
      <c r="C7" s="4">
        <v>4</v>
      </c>
      <c r="D7" s="4">
        <v>10</v>
      </c>
      <c r="E7">
        <f t="shared" si="0"/>
        <v>15</v>
      </c>
    </row>
    <row r="8" spans="1:17" x14ac:dyDescent="0.25">
      <c r="A8" s="5" t="s">
        <v>7</v>
      </c>
      <c r="B8" s="4">
        <v>1</v>
      </c>
      <c r="C8" s="4">
        <v>10</v>
      </c>
      <c r="D8" s="4">
        <v>4</v>
      </c>
      <c r="E8">
        <f t="shared" si="0"/>
        <v>15</v>
      </c>
    </row>
    <row r="9" spans="1:17" x14ac:dyDescent="0.25">
      <c r="A9" s="5" t="s">
        <v>6</v>
      </c>
      <c r="B9" s="4">
        <v>0</v>
      </c>
      <c r="C9" s="4">
        <v>12</v>
      </c>
      <c r="D9" s="4">
        <v>0</v>
      </c>
      <c r="E9">
        <f t="shared" si="0"/>
        <v>12</v>
      </c>
    </row>
    <row r="10" spans="1:17" x14ac:dyDescent="0.25">
      <c r="A10" s="5" t="s">
        <v>27</v>
      </c>
      <c r="B10" s="4">
        <v>0</v>
      </c>
      <c r="C10" s="4">
        <v>5</v>
      </c>
      <c r="D10" s="4">
        <v>6</v>
      </c>
      <c r="E10">
        <f t="shared" si="0"/>
        <v>11</v>
      </c>
    </row>
    <row r="11" spans="1:17" x14ac:dyDescent="0.25">
      <c r="A11" s="5" t="s">
        <v>26</v>
      </c>
      <c r="B11" s="4">
        <v>8</v>
      </c>
      <c r="C11" s="4">
        <v>2</v>
      </c>
      <c r="D11" s="4">
        <v>0</v>
      </c>
      <c r="E11">
        <f t="shared" si="0"/>
        <v>10</v>
      </c>
    </row>
    <row r="12" spans="1:17" x14ac:dyDescent="0.25">
      <c r="A12" s="12" t="s">
        <v>18</v>
      </c>
      <c r="B12" s="4">
        <v>1</v>
      </c>
      <c r="C12" s="4">
        <v>8</v>
      </c>
      <c r="D12" s="4">
        <v>0</v>
      </c>
      <c r="E12">
        <f t="shared" si="0"/>
        <v>9</v>
      </c>
    </row>
    <row r="13" spans="1:17" x14ac:dyDescent="0.25">
      <c r="A13" s="9" t="s">
        <v>16</v>
      </c>
      <c r="B13" s="4">
        <v>0</v>
      </c>
      <c r="C13" s="4">
        <v>2</v>
      </c>
      <c r="D13" s="4">
        <v>2</v>
      </c>
      <c r="E13">
        <f t="shared" si="0"/>
        <v>4</v>
      </c>
    </row>
    <row r="14" spans="1:17" x14ac:dyDescent="0.25">
      <c r="A14" s="5" t="s">
        <v>11</v>
      </c>
      <c r="B14" s="4">
        <v>0</v>
      </c>
      <c r="C14" s="4">
        <v>0</v>
      </c>
      <c r="D14" s="4">
        <v>4</v>
      </c>
      <c r="E14">
        <f t="shared" si="0"/>
        <v>4</v>
      </c>
    </row>
    <row r="15" spans="1:17" x14ac:dyDescent="0.25">
      <c r="A15" s="5" t="s">
        <v>4</v>
      </c>
      <c r="B15" s="4">
        <v>1</v>
      </c>
      <c r="C15" s="4">
        <v>3</v>
      </c>
      <c r="D15" s="4">
        <v>0</v>
      </c>
      <c r="E15">
        <f t="shared" si="0"/>
        <v>4</v>
      </c>
    </row>
    <row r="16" spans="1:17" x14ac:dyDescent="0.25">
      <c r="A16" s="5" t="s">
        <v>12</v>
      </c>
      <c r="B16" s="4">
        <v>0</v>
      </c>
      <c r="C16" s="4">
        <v>0</v>
      </c>
      <c r="D16" s="4">
        <v>4</v>
      </c>
      <c r="E16">
        <f t="shared" si="0"/>
        <v>4</v>
      </c>
    </row>
    <row r="17" spans="1:5" x14ac:dyDescent="0.25">
      <c r="A17" s="5" t="s">
        <v>21</v>
      </c>
      <c r="B17" s="4">
        <v>0</v>
      </c>
      <c r="C17" s="4">
        <v>0</v>
      </c>
      <c r="D17" s="4">
        <v>4</v>
      </c>
      <c r="E17">
        <f t="shared" si="0"/>
        <v>4</v>
      </c>
    </row>
    <row r="18" spans="1:5" x14ac:dyDescent="0.25">
      <c r="A18" s="5" t="s">
        <v>24</v>
      </c>
      <c r="B18" s="4">
        <v>3</v>
      </c>
      <c r="C18" s="4">
        <v>0</v>
      </c>
      <c r="D18" s="4">
        <v>0</v>
      </c>
      <c r="E18">
        <f t="shared" si="0"/>
        <v>3</v>
      </c>
    </row>
    <row r="19" spans="1:5" x14ac:dyDescent="0.25">
      <c r="A19" s="5" t="s">
        <v>14</v>
      </c>
      <c r="B19" s="4">
        <v>0</v>
      </c>
      <c r="C19" s="4">
        <v>2</v>
      </c>
      <c r="D19" s="4">
        <v>0</v>
      </c>
      <c r="E19">
        <f t="shared" si="0"/>
        <v>2</v>
      </c>
    </row>
    <row r="20" spans="1:5" x14ac:dyDescent="0.25">
      <c r="A20" s="5" t="s">
        <v>25</v>
      </c>
      <c r="B20" s="4">
        <v>0</v>
      </c>
      <c r="C20" s="4">
        <v>0</v>
      </c>
      <c r="D20" s="4">
        <v>2</v>
      </c>
      <c r="E20">
        <f t="shared" si="0"/>
        <v>2</v>
      </c>
    </row>
    <row r="21" spans="1:5" x14ac:dyDescent="0.25">
      <c r="A21" s="5" t="s">
        <v>100</v>
      </c>
      <c r="B21" s="4">
        <v>0</v>
      </c>
      <c r="C21" s="4">
        <v>0</v>
      </c>
      <c r="D21" s="4">
        <v>2</v>
      </c>
      <c r="E21">
        <f t="shared" si="0"/>
        <v>2</v>
      </c>
    </row>
    <row r="22" spans="1:5" x14ac:dyDescent="0.25">
      <c r="A22" s="5" t="s">
        <v>1</v>
      </c>
      <c r="B22" s="4">
        <v>1</v>
      </c>
      <c r="C22" s="4">
        <v>0</v>
      </c>
      <c r="D22" s="4">
        <v>0</v>
      </c>
      <c r="E22">
        <f t="shared" si="0"/>
        <v>1</v>
      </c>
    </row>
    <row r="23" spans="1:5" x14ac:dyDescent="0.25">
      <c r="A23" s="9" t="s">
        <v>2</v>
      </c>
      <c r="B23" s="4">
        <v>1</v>
      </c>
      <c r="C23" s="4">
        <v>0</v>
      </c>
      <c r="D23" s="4">
        <v>0</v>
      </c>
      <c r="E23">
        <f t="shared" si="0"/>
        <v>1</v>
      </c>
    </row>
    <row r="24" spans="1:5" x14ac:dyDescent="0.25">
      <c r="A24" s="5" t="s">
        <v>5</v>
      </c>
      <c r="B24" s="4">
        <v>1</v>
      </c>
      <c r="C24" s="4">
        <v>0</v>
      </c>
      <c r="D24" s="4">
        <v>0</v>
      </c>
      <c r="E24">
        <f t="shared" si="0"/>
        <v>1</v>
      </c>
    </row>
    <row r="25" spans="1:5" x14ac:dyDescent="0.25">
      <c r="A25" s="15" t="s">
        <v>102</v>
      </c>
      <c r="B25" s="4">
        <v>0</v>
      </c>
      <c r="C25" s="4">
        <v>1</v>
      </c>
      <c r="D25" s="4">
        <v>0</v>
      </c>
      <c r="E25">
        <f t="shared" si="0"/>
        <v>1</v>
      </c>
    </row>
    <row r="26" spans="1:5" x14ac:dyDescent="0.25">
      <c r="A26" s="5" t="s">
        <v>8</v>
      </c>
      <c r="B26" s="4">
        <v>0</v>
      </c>
      <c r="C26" s="4">
        <v>1</v>
      </c>
      <c r="D26" s="4">
        <v>0</v>
      </c>
      <c r="E26">
        <f t="shared" si="0"/>
        <v>1</v>
      </c>
    </row>
    <row r="27" spans="1:5" x14ac:dyDescent="0.25">
      <c r="A27" s="9" t="s">
        <v>10</v>
      </c>
      <c r="B27" s="4">
        <v>0</v>
      </c>
      <c r="C27" s="4">
        <v>0</v>
      </c>
      <c r="D27" s="4">
        <v>1</v>
      </c>
      <c r="E27">
        <f t="shared" si="0"/>
        <v>1</v>
      </c>
    </row>
    <row r="28" spans="1:5" x14ac:dyDescent="0.25">
      <c r="A28" s="15" t="s">
        <v>15</v>
      </c>
      <c r="B28" s="4">
        <v>0</v>
      </c>
      <c r="C28" s="4">
        <v>0</v>
      </c>
      <c r="D28" s="4">
        <v>1</v>
      </c>
      <c r="E28">
        <f t="shared" si="0"/>
        <v>1</v>
      </c>
    </row>
    <row r="29" spans="1:5" x14ac:dyDescent="0.25">
      <c r="A29" s="5" t="s">
        <v>17</v>
      </c>
      <c r="B29" s="4">
        <v>0</v>
      </c>
      <c r="C29" s="4">
        <v>1</v>
      </c>
      <c r="D29" s="4">
        <v>0</v>
      </c>
      <c r="E29">
        <f t="shared" si="0"/>
        <v>1</v>
      </c>
    </row>
    <row r="30" spans="1:5" x14ac:dyDescent="0.25">
      <c r="A30" s="5" t="s">
        <v>20</v>
      </c>
      <c r="B30" s="4">
        <v>1</v>
      </c>
      <c r="C30" s="4">
        <v>0</v>
      </c>
      <c r="D30" s="4">
        <v>0</v>
      </c>
      <c r="E30">
        <f t="shared" si="0"/>
        <v>1</v>
      </c>
    </row>
    <row r="31" spans="1:5" x14ac:dyDescent="0.25">
      <c r="A31" s="5" t="s">
        <v>22</v>
      </c>
      <c r="B31" s="4">
        <v>1</v>
      </c>
      <c r="C31" s="4">
        <v>0</v>
      </c>
      <c r="D31" s="4">
        <v>0</v>
      </c>
      <c r="E31">
        <f t="shared" si="0"/>
        <v>1</v>
      </c>
    </row>
    <row r="32" spans="1:5" x14ac:dyDescent="0.25">
      <c r="A32" s="5" t="s">
        <v>23</v>
      </c>
      <c r="B32" s="4">
        <v>0</v>
      </c>
      <c r="C32" s="4">
        <v>0</v>
      </c>
      <c r="D32" s="4">
        <v>1</v>
      </c>
      <c r="E32">
        <f t="shared" si="0"/>
        <v>1</v>
      </c>
    </row>
    <row r="33" spans="1:5" x14ac:dyDescent="0.25">
      <c r="A33" s="19" t="s">
        <v>93</v>
      </c>
      <c r="B33" s="20">
        <f>SUM(B4:B32)</f>
        <v>146</v>
      </c>
      <c r="C33" s="20">
        <f t="shared" ref="C33:D33" si="1">SUM(C4:C32)</f>
        <v>75</v>
      </c>
      <c r="D33" s="20">
        <f t="shared" si="1"/>
        <v>73</v>
      </c>
      <c r="E33" s="20">
        <f t="shared" si="0"/>
        <v>294</v>
      </c>
    </row>
  </sheetData>
  <sortState ref="A4:E32">
    <sortCondition descending="1" ref="E4:E32"/>
  </sortState>
  <mergeCells count="6">
    <mergeCell ref="H3:Q4"/>
    <mergeCell ref="C1:C3"/>
    <mergeCell ref="D1:D3"/>
    <mergeCell ref="A1:A3"/>
    <mergeCell ref="B1:B3"/>
    <mergeCell ref="E1:E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total numbers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2018-09-20T08:09:58Z</dcterms:modified>
</cp:coreProperties>
</file>