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84" yWindow="312" windowWidth="9456" windowHeight="10944"/>
  </bookViews>
  <sheets>
    <sheet name="Summary" sheetId="8" r:id="rId1"/>
    <sheet name="human" sheetId="3" r:id="rId2"/>
    <sheet name="mouse" sheetId="6" r:id="rId3"/>
    <sheet name="Xenopus" sheetId="9" r:id="rId4"/>
    <sheet name="zebrafish" sheetId="7" r:id="rId5"/>
    <sheet name="Fruit-fly" sheetId="14" r:id="rId6"/>
    <sheet name="nematode" sheetId="12" r:id="rId7"/>
    <sheet name="Arabidopsis" sheetId="10" r:id="rId8"/>
    <sheet name="Yeast" sheetId="13" r:id="rId9"/>
    <sheet name="Ecoli" sheetId="1" r:id="rId10"/>
    <sheet name="FSS" sheetId="15" r:id="rId11"/>
  </sheets>
  <calcPr calcId="145621"/>
</workbook>
</file>

<file path=xl/calcChain.xml><?xml version="1.0" encoding="utf-8"?>
<calcChain xmlns="http://schemas.openxmlformats.org/spreadsheetml/2006/main">
  <c r="S22" i="6" l="1"/>
  <c r="AA22" i="6" s="1"/>
  <c r="R22" i="6"/>
  <c r="Z22" i="6" s="1"/>
  <c r="Q22" i="6"/>
  <c r="Y22" i="6" s="1"/>
  <c r="P22" i="6"/>
  <c r="X22" i="6" s="1"/>
  <c r="O22" i="6"/>
  <c r="W22" i="6" s="1"/>
  <c r="N22" i="6"/>
  <c r="V22" i="6" s="1"/>
  <c r="M22" i="6"/>
  <c r="U22" i="6" s="1"/>
  <c r="L22" i="6"/>
  <c r="T22" i="6" s="1"/>
  <c r="S21" i="6"/>
  <c r="AA21" i="6" s="1"/>
  <c r="R21" i="6"/>
  <c r="Z21" i="6" s="1"/>
  <c r="Q21" i="6"/>
  <c r="Y21" i="6" s="1"/>
  <c r="P21" i="6"/>
  <c r="X21" i="6" s="1"/>
  <c r="O21" i="6"/>
  <c r="W21" i="6" s="1"/>
  <c r="N21" i="6"/>
  <c r="V21" i="6" s="1"/>
  <c r="M21" i="6"/>
  <c r="U21" i="6" s="1"/>
  <c r="L21" i="6"/>
  <c r="T21" i="6" s="1"/>
  <c r="S20" i="6"/>
  <c r="AA20" i="6" s="1"/>
  <c r="R20" i="6"/>
  <c r="Z20" i="6" s="1"/>
  <c r="Q20" i="6"/>
  <c r="Y20" i="6" s="1"/>
  <c r="P20" i="6"/>
  <c r="X20" i="6" s="1"/>
  <c r="O20" i="6"/>
  <c r="W20" i="6" s="1"/>
  <c r="N20" i="6"/>
  <c r="V20" i="6" s="1"/>
  <c r="M20" i="6"/>
  <c r="U20" i="6" s="1"/>
  <c r="L20" i="6"/>
  <c r="T20" i="6" s="1"/>
  <c r="S19" i="6"/>
  <c r="AA19" i="6" s="1"/>
  <c r="R19" i="6"/>
  <c r="Z19" i="6" s="1"/>
  <c r="Q19" i="6"/>
  <c r="Y19" i="6" s="1"/>
  <c r="P19" i="6"/>
  <c r="X19" i="6" s="1"/>
  <c r="O19" i="6"/>
  <c r="W19" i="6" s="1"/>
  <c r="N19" i="6"/>
  <c r="V19" i="6" s="1"/>
  <c r="M19" i="6"/>
  <c r="U19" i="6" s="1"/>
  <c r="L19" i="6"/>
  <c r="T19" i="6" s="1"/>
  <c r="S18" i="6"/>
  <c r="AA18" i="6" s="1"/>
  <c r="R18" i="6"/>
  <c r="Z18" i="6" s="1"/>
  <c r="Q18" i="6"/>
  <c r="Y18" i="6" s="1"/>
  <c r="P18" i="6"/>
  <c r="X18" i="6" s="1"/>
  <c r="O18" i="6"/>
  <c r="W18" i="6" s="1"/>
  <c r="N18" i="6"/>
  <c r="V18" i="6" s="1"/>
  <c r="M18" i="6"/>
  <c r="U18" i="6" s="1"/>
  <c r="L18" i="6"/>
  <c r="T18" i="6" s="1"/>
  <c r="S17" i="6"/>
  <c r="AA17" i="6" s="1"/>
  <c r="R17" i="6"/>
  <c r="Z17" i="6" s="1"/>
  <c r="Q17" i="6"/>
  <c r="Y17" i="6" s="1"/>
  <c r="P17" i="6"/>
  <c r="X17" i="6" s="1"/>
  <c r="O17" i="6"/>
  <c r="W17" i="6" s="1"/>
  <c r="N17" i="6"/>
  <c r="V17" i="6" s="1"/>
  <c r="M17" i="6"/>
  <c r="U17" i="6" s="1"/>
  <c r="L17" i="6"/>
  <c r="T17" i="6" s="1"/>
  <c r="S16" i="6"/>
  <c r="AA16" i="6" s="1"/>
  <c r="R16" i="6"/>
  <c r="Z16" i="6" s="1"/>
  <c r="Q16" i="6"/>
  <c r="Y16" i="6" s="1"/>
  <c r="P16" i="6"/>
  <c r="X16" i="6" s="1"/>
  <c r="O16" i="6"/>
  <c r="W16" i="6" s="1"/>
  <c r="N16" i="6"/>
  <c r="V16" i="6" s="1"/>
  <c r="M16" i="6"/>
  <c r="U16" i="6" s="1"/>
  <c r="L16" i="6"/>
  <c r="T16" i="6" s="1"/>
  <c r="S15" i="6"/>
  <c r="AA15" i="6" s="1"/>
  <c r="R15" i="6"/>
  <c r="Z15" i="6" s="1"/>
  <c r="Q15" i="6"/>
  <c r="Y15" i="6" s="1"/>
  <c r="P15" i="6"/>
  <c r="X15" i="6" s="1"/>
  <c r="O15" i="6"/>
  <c r="W15" i="6" s="1"/>
  <c r="N15" i="6"/>
  <c r="V15" i="6" s="1"/>
  <c r="M15" i="6"/>
  <c r="U15" i="6" s="1"/>
  <c r="L15" i="6"/>
  <c r="T15" i="6" s="1"/>
  <c r="S14" i="6"/>
  <c r="AA14" i="6" s="1"/>
  <c r="R14" i="6"/>
  <c r="Z14" i="6" s="1"/>
  <c r="Q14" i="6"/>
  <c r="Y14" i="6" s="1"/>
  <c r="P14" i="6"/>
  <c r="X14" i="6" s="1"/>
  <c r="O14" i="6"/>
  <c r="W14" i="6" s="1"/>
  <c r="N14" i="6"/>
  <c r="V14" i="6" s="1"/>
  <c r="M14" i="6"/>
  <c r="U14" i="6" s="1"/>
  <c r="L14" i="6"/>
  <c r="T14" i="6" s="1"/>
  <c r="S13" i="6"/>
  <c r="AA13" i="6" s="1"/>
  <c r="R13" i="6"/>
  <c r="Z13" i="6" s="1"/>
  <c r="Q13" i="6"/>
  <c r="Y13" i="6" s="1"/>
  <c r="P13" i="6"/>
  <c r="X13" i="6" s="1"/>
  <c r="O13" i="6"/>
  <c r="W13" i="6" s="1"/>
  <c r="N13" i="6"/>
  <c r="V13" i="6" s="1"/>
  <c r="M13" i="6"/>
  <c r="U13" i="6" s="1"/>
  <c r="L13" i="6"/>
  <c r="S12" i="6"/>
  <c r="AA12" i="6" s="1"/>
  <c r="R12" i="6"/>
  <c r="Z12" i="6" s="1"/>
  <c r="Q12" i="6"/>
  <c r="Y12" i="6" s="1"/>
  <c r="P12" i="6"/>
  <c r="X12" i="6" s="1"/>
  <c r="O12" i="6"/>
  <c r="W12" i="6" s="1"/>
  <c r="N12" i="6"/>
  <c r="V12" i="6" s="1"/>
  <c r="M12" i="6"/>
  <c r="U12" i="6" s="1"/>
  <c r="L12" i="6"/>
  <c r="S11" i="6"/>
  <c r="AA11" i="6" s="1"/>
  <c r="R11" i="6"/>
  <c r="Z11" i="6" s="1"/>
  <c r="Q11" i="6"/>
  <c r="Y11" i="6" s="1"/>
  <c r="P11" i="6"/>
  <c r="X11" i="6" s="1"/>
  <c r="O11" i="6"/>
  <c r="W11" i="6" s="1"/>
  <c r="N11" i="6"/>
  <c r="V11" i="6" s="1"/>
  <c r="M11" i="6"/>
  <c r="U11" i="6" s="1"/>
  <c r="L11" i="6"/>
  <c r="S10" i="6"/>
  <c r="AA10" i="6" s="1"/>
  <c r="R10" i="6"/>
  <c r="Z10" i="6" s="1"/>
  <c r="Q10" i="6"/>
  <c r="Y10" i="6" s="1"/>
  <c r="P10" i="6"/>
  <c r="X10" i="6" s="1"/>
  <c r="O10" i="6"/>
  <c r="W10" i="6" s="1"/>
  <c r="N10" i="6"/>
  <c r="V10" i="6" s="1"/>
  <c r="M10" i="6"/>
  <c r="U10" i="6" s="1"/>
  <c r="L10" i="6"/>
  <c r="S9" i="6"/>
  <c r="AA9" i="6" s="1"/>
  <c r="R9" i="6"/>
  <c r="Z9" i="6" s="1"/>
  <c r="Q9" i="6"/>
  <c r="Y9" i="6" s="1"/>
  <c r="P9" i="6"/>
  <c r="X9" i="6" s="1"/>
  <c r="O9" i="6"/>
  <c r="W9" i="6" s="1"/>
  <c r="N9" i="6"/>
  <c r="V9" i="6" s="1"/>
  <c r="M9" i="6"/>
  <c r="U9" i="6" s="1"/>
  <c r="L9" i="6"/>
  <c r="S8" i="6"/>
  <c r="AA8" i="6" s="1"/>
  <c r="R8" i="6"/>
  <c r="Z8" i="6" s="1"/>
  <c r="Q8" i="6"/>
  <c r="Y8" i="6" s="1"/>
  <c r="P8" i="6"/>
  <c r="X8" i="6" s="1"/>
  <c r="O8" i="6"/>
  <c r="W8" i="6" s="1"/>
  <c r="N8" i="6"/>
  <c r="V8" i="6" s="1"/>
  <c r="M8" i="6"/>
  <c r="U8" i="6" s="1"/>
  <c r="L8" i="6"/>
  <c r="S7" i="6"/>
  <c r="AA7" i="6" s="1"/>
  <c r="R7" i="6"/>
  <c r="Z7" i="6" s="1"/>
  <c r="Q7" i="6"/>
  <c r="Y7" i="6" s="1"/>
  <c r="P7" i="6"/>
  <c r="S23" i="6" s="1"/>
  <c r="O7" i="6"/>
  <c r="W7" i="6" s="1"/>
  <c r="N7" i="6"/>
  <c r="V7" i="6" s="1"/>
  <c r="M7" i="6"/>
  <c r="U7" i="6" s="1"/>
  <c r="L7" i="6"/>
  <c r="O23" i="6" s="1"/>
  <c r="S22" i="7"/>
  <c r="AA22" i="7" s="1"/>
  <c r="R22" i="7"/>
  <c r="Z22" i="7" s="1"/>
  <c r="Q22" i="7"/>
  <c r="Y22" i="7" s="1"/>
  <c r="P22" i="7"/>
  <c r="O22" i="7"/>
  <c r="N22" i="7"/>
  <c r="M22" i="7"/>
  <c r="L22" i="7"/>
  <c r="S21" i="7"/>
  <c r="AA21" i="7" s="1"/>
  <c r="R21" i="7"/>
  <c r="Q21" i="7"/>
  <c r="Y21" i="7" s="1"/>
  <c r="P21" i="7"/>
  <c r="X21" i="7" s="1"/>
  <c r="O21" i="7"/>
  <c r="N21" i="7"/>
  <c r="M21" i="7"/>
  <c r="L21" i="7"/>
  <c r="S20" i="7"/>
  <c r="AA20" i="7" s="1"/>
  <c r="R20" i="7"/>
  <c r="Z20" i="7" s="1"/>
  <c r="Q20" i="7"/>
  <c r="Y20" i="7" s="1"/>
  <c r="P20" i="7"/>
  <c r="X20" i="7" s="1"/>
  <c r="O20" i="7"/>
  <c r="N20" i="7"/>
  <c r="M20" i="7"/>
  <c r="L20" i="7"/>
  <c r="S19" i="7"/>
  <c r="AA19" i="7"/>
  <c r="R19" i="7"/>
  <c r="Z19" i="7"/>
  <c r="Q19" i="7"/>
  <c r="Y19" i="7"/>
  <c r="P19" i="7"/>
  <c r="X19" i="7"/>
  <c r="O19" i="7"/>
  <c r="N19" i="7"/>
  <c r="M19" i="7"/>
  <c r="L19" i="7"/>
  <c r="T19" i="7" s="1"/>
  <c r="S18" i="7"/>
  <c r="AA18" i="7"/>
  <c r="R18" i="7"/>
  <c r="Z18" i="7"/>
  <c r="Q18" i="7"/>
  <c r="P18" i="7"/>
  <c r="X18" i="7" s="1"/>
  <c r="O18" i="7"/>
  <c r="N18" i="7"/>
  <c r="M18" i="7"/>
  <c r="L18" i="7"/>
  <c r="S17" i="7"/>
  <c r="AA17" i="7" s="1"/>
  <c r="R17" i="7"/>
  <c r="Z17" i="7" s="1"/>
  <c r="Q17" i="7"/>
  <c r="Y17" i="7" s="1"/>
  <c r="P17" i="7"/>
  <c r="X17" i="7" s="1"/>
  <c r="O17" i="7"/>
  <c r="N17" i="7"/>
  <c r="M17" i="7"/>
  <c r="L17" i="7"/>
  <c r="S16" i="7"/>
  <c r="AA16" i="7" s="1"/>
  <c r="R16" i="7"/>
  <c r="Z16" i="7" s="1"/>
  <c r="Q16" i="7"/>
  <c r="Y16" i="7" s="1"/>
  <c r="P16" i="7"/>
  <c r="X16" i="7" s="1"/>
  <c r="O16" i="7"/>
  <c r="N16" i="7"/>
  <c r="M16" i="7"/>
  <c r="L16" i="7"/>
  <c r="S15" i="7"/>
  <c r="AA15" i="7" s="1"/>
  <c r="R15" i="7"/>
  <c r="Z15" i="7" s="1"/>
  <c r="Q15" i="7"/>
  <c r="P15" i="7"/>
  <c r="X15" i="7" s="1"/>
  <c r="O15" i="7"/>
  <c r="N15" i="7"/>
  <c r="M15" i="7"/>
  <c r="L15" i="7"/>
  <c r="S14" i="7"/>
  <c r="AA14" i="7" s="1"/>
  <c r="R14" i="7"/>
  <c r="Q14" i="7"/>
  <c r="Y14" i="7"/>
  <c r="P14" i="7"/>
  <c r="X14" i="7"/>
  <c r="O14" i="7"/>
  <c r="N14" i="7"/>
  <c r="M14" i="7"/>
  <c r="L14" i="7"/>
  <c r="S13" i="7"/>
  <c r="AA13" i="7"/>
  <c r="R13" i="7"/>
  <c r="Z13" i="7"/>
  <c r="Q13" i="7"/>
  <c r="Y13" i="7"/>
  <c r="P13" i="7"/>
  <c r="X13" i="7"/>
  <c r="O13" i="7"/>
  <c r="N13" i="7"/>
  <c r="M13" i="7"/>
  <c r="L13" i="7"/>
  <c r="S12" i="7"/>
  <c r="AA12" i="7"/>
  <c r="R12" i="7"/>
  <c r="Z12" i="7"/>
  <c r="Q12" i="7"/>
  <c r="Y12" i="7"/>
  <c r="P12" i="7"/>
  <c r="X12" i="7"/>
  <c r="O12" i="7"/>
  <c r="N12" i="7"/>
  <c r="V12" i="7" s="1"/>
  <c r="M12" i="7"/>
  <c r="L12" i="7"/>
  <c r="S11" i="7"/>
  <c r="AA11" i="7"/>
  <c r="R11" i="7"/>
  <c r="Z11" i="7"/>
  <c r="Q11" i="7"/>
  <c r="Y11" i="7"/>
  <c r="P11" i="7"/>
  <c r="X11" i="7"/>
  <c r="O11" i="7"/>
  <c r="N11" i="7"/>
  <c r="M11" i="7"/>
  <c r="L11" i="7"/>
  <c r="S10" i="7"/>
  <c r="AA10" i="7"/>
  <c r="R10" i="7"/>
  <c r="Z10" i="7"/>
  <c r="Q10" i="7"/>
  <c r="Y10" i="7"/>
  <c r="P10" i="7"/>
  <c r="X10" i="7"/>
  <c r="O10" i="7"/>
  <c r="N10" i="7"/>
  <c r="M10" i="7"/>
  <c r="L10" i="7"/>
  <c r="S9" i="7"/>
  <c r="AA9" i="7"/>
  <c r="R9" i="7"/>
  <c r="Z9" i="7"/>
  <c r="Q9" i="7"/>
  <c r="Y9" i="7"/>
  <c r="P9" i="7"/>
  <c r="X9" i="7"/>
  <c r="O9" i="7"/>
  <c r="N9" i="7"/>
  <c r="M9" i="7"/>
  <c r="L9" i="7"/>
  <c r="S8" i="7"/>
  <c r="AA8" i="7"/>
  <c r="R8" i="7"/>
  <c r="Z8" i="7"/>
  <c r="Q8" i="7"/>
  <c r="Y8" i="7"/>
  <c r="P8" i="7"/>
  <c r="X8" i="7"/>
  <c r="O8" i="7"/>
  <c r="N8" i="7"/>
  <c r="M8" i="7"/>
  <c r="L8" i="7"/>
  <c r="S7" i="7"/>
  <c r="AA7" i="7"/>
  <c r="R7" i="7"/>
  <c r="Z7" i="7"/>
  <c r="Q7" i="7"/>
  <c r="Y7" i="7"/>
  <c r="P7" i="7"/>
  <c r="X7" i="7"/>
  <c r="O7" i="7"/>
  <c r="N7" i="7"/>
  <c r="M7" i="7"/>
  <c r="L7" i="7"/>
  <c r="S22" i="1"/>
  <c r="AA22" i="1"/>
  <c r="R22" i="1"/>
  <c r="Z22" i="1"/>
  <c r="Q22" i="1"/>
  <c r="Y22" i="1"/>
  <c r="P22" i="1"/>
  <c r="X22" i="1"/>
  <c r="O22" i="1"/>
  <c r="N22" i="1"/>
  <c r="M22" i="1"/>
  <c r="L22" i="1"/>
  <c r="S21" i="1"/>
  <c r="AA21" i="1"/>
  <c r="R21" i="1"/>
  <c r="Z21" i="1"/>
  <c r="Q21" i="1"/>
  <c r="Y21" i="1"/>
  <c r="P21" i="1"/>
  <c r="X21" i="1"/>
  <c r="O21" i="1"/>
  <c r="N21" i="1"/>
  <c r="M21" i="1"/>
  <c r="L21" i="1"/>
  <c r="S20" i="1"/>
  <c r="AA20" i="1"/>
  <c r="R20" i="1"/>
  <c r="Z20" i="1"/>
  <c r="Q20" i="1"/>
  <c r="Y20" i="1"/>
  <c r="P20" i="1"/>
  <c r="X20" i="1"/>
  <c r="O20" i="1"/>
  <c r="N20" i="1"/>
  <c r="M20" i="1"/>
  <c r="L20" i="1"/>
  <c r="S19" i="1"/>
  <c r="AA19" i="1"/>
  <c r="R19" i="1"/>
  <c r="Z19" i="1"/>
  <c r="Q19" i="1"/>
  <c r="Y19" i="1"/>
  <c r="P19" i="1"/>
  <c r="X19" i="1"/>
  <c r="O19" i="1"/>
  <c r="N19" i="1"/>
  <c r="M19" i="1"/>
  <c r="L19" i="1"/>
  <c r="S18" i="1"/>
  <c r="AA18" i="1"/>
  <c r="R18" i="1"/>
  <c r="Z18" i="1"/>
  <c r="Q18" i="1"/>
  <c r="Y18" i="1"/>
  <c r="P18" i="1"/>
  <c r="X18" i="1"/>
  <c r="O18" i="1"/>
  <c r="N18" i="1"/>
  <c r="M18" i="1"/>
  <c r="L18" i="1"/>
  <c r="S17" i="1"/>
  <c r="AA17" i="1"/>
  <c r="R17" i="1"/>
  <c r="Z17" i="1"/>
  <c r="Q17" i="1"/>
  <c r="Y17" i="1"/>
  <c r="P17" i="1"/>
  <c r="X17" i="1"/>
  <c r="O17" i="1"/>
  <c r="N17" i="1"/>
  <c r="M17" i="1"/>
  <c r="L17" i="1"/>
  <c r="S16" i="1"/>
  <c r="AA16" i="1"/>
  <c r="R16" i="1"/>
  <c r="Z16" i="1"/>
  <c r="Q16" i="1"/>
  <c r="Y16" i="1"/>
  <c r="P16" i="1"/>
  <c r="X16" i="1"/>
  <c r="O16" i="1"/>
  <c r="N16" i="1"/>
  <c r="M16" i="1"/>
  <c r="L16" i="1"/>
  <c r="S15" i="1"/>
  <c r="AA15" i="1"/>
  <c r="R15" i="1"/>
  <c r="Z15" i="1"/>
  <c r="Q15" i="1"/>
  <c r="Y15" i="1"/>
  <c r="P15" i="1"/>
  <c r="X15" i="1"/>
  <c r="O15" i="1"/>
  <c r="N15" i="1"/>
  <c r="M15" i="1"/>
  <c r="L15" i="1"/>
  <c r="S14" i="1"/>
  <c r="AA14" i="1"/>
  <c r="R14" i="1"/>
  <c r="Z14" i="1"/>
  <c r="Q14" i="1"/>
  <c r="Y14" i="1"/>
  <c r="P14" i="1"/>
  <c r="X14" i="1"/>
  <c r="O14" i="1"/>
  <c r="N14" i="1"/>
  <c r="M14" i="1"/>
  <c r="L14" i="1"/>
  <c r="S13" i="1"/>
  <c r="AA13" i="1"/>
  <c r="R13" i="1"/>
  <c r="Z13" i="1"/>
  <c r="Q13" i="1"/>
  <c r="Y13" i="1"/>
  <c r="P13" i="1"/>
  <c r="X13" i="1"/>
  <c r="O13" i="1"/>
  <c r="N13" i="1"/>
  <c r="M13" i="1"/>
  <c r="L13" i="1"/>
  <c r="S12" i="1"/>
  <c r="AA12" i="1"/>
  <c r="R12" i="1"/>
  <c r="Z12" i="1"/>
  <c r="Q12" i="1"/>
  <c r="Y12" i="1"/>
  <c r="P12" i="1"/>
  <c r="X12" i="1"/>
  <c r="O12" i="1"/>
  <c r="N12" i="1"/>
  <c r="M12" i="1"/>
  <c r="L12" i="1"/>
  <c r="S11" i="1"/>
  <c r="AA11" i="1"/>
  <c r="R11" i="1"/>
  <c r="Z11" i="1"/>
  <c r="Q11" i="1"/>
  <c r="Y11" i="1"/>
  <c r="P11" i="1"/>
  <c r="X11" i="1"/>
  <c r="O11" i="1"/>
  <c r="N11" i="1"/>
  <c r="M11" i="1"/>
  <c r="L11" i="1"/>
  <c r="S10" i="1"/>
  <c r="AA10" i="1"/>
  <c r="R10" i="1"/>
  <c r="Z10" i="1"/>
  <c r="Q10" i="1"/>
  <c r="Y10" i="1"/>
  <c r="P10" i="1"/>
  <c r="X10" i="1"/>
  <c r="O10" i="1"/>
  <c r="N10" i="1"/>
  <c r="V10" i="1" s="1"/>
  <c r="M10" i="1"/>
  <c r="L10" i="1"/>
  <c r="S9" i="1"/>
  <c r="AA9" i="1"/>
  <c r="R9" i="1"/>
  <c r="Z9" i="1"/>
  <c r="Q9" i="1"/>
  <c r="Y9" i="1"/>
  <c r="P9" i="1"/>
  <c r="X9" i="1"/>
  <c r="O9" i="1"/>
  <c r="N9" i="1"/>
  <c r="M9" i="1"/>
  <c r="L9" i="1"/>
  <c r="S8" i="1"/>
  <c r="AA8" i="1"/>
  <c r="R8" i="1"/>
  <c r="Z8" i="1"/>
  <c r="Q8" i="1"/>
  <c r="Y8" i="1"/>
  <c r="P8" i="1"/>
  <c r="X8" i="1"/>
  <c r="O8" i="1"/>
  <c r="N8" i="1"/>
  <c r="M8" i="1"/>
  <c r="L8" i="1"/>
  <c r="S7" i="1"/>
  <c r="AA7" i="1"/>
  <c r="R7" i="1"/>
  <c r="Z7" i="1"/>
  <c r="Q7" i="1"/>
  <c r="Y7" i="1"/>
  <c r="P7" i="1"/>
  <c r="X7" i="1"/>
  <c r="O7" i="1"/>
  <c r="N7" i="1"/>
  <c r="M7" i="1"/>
  <c r="L7" i="1"/>
  <c r="S22" i="13"/>
  <c r="AA22" i="13"/>
  <c r="R22" i="13"/>
  <c r="Z22" i="13"/>
  <c r="Q22" i="13"/>
  <c r="Y22" i="13"/>
  <c r="P22" i="13"/>
  <c r="X22" i="13"/>
  <c r="O22" i="13"/>
  <c r="N22" i="13"/>
  <c r="V22" i="13" s="1"/>
  <c r="M22" i="13"/>
  <c r="L22" i="13"/>
  <c r="S21" i="13"/>
  <c r="AA21" i="13"/>
  <c r="R21" i="13"/>
  <c r="Q21" i="13"/>
  <c r="Y21" i="13"/>
  <c r="P21" i="13"/>
  <c r="X21" i="13" s="1"/>
  <c r="O21" i="13"/>
  <c r="N21" i="13"/>
  <c r="M21" i="13"/>
  <c r="L21" i="13"/>
  <c r="S20" i="13"/>
  <c r="AA20" i="13"/>
  <c r="R20" i="13"/>
  <c r="Q20" i="13"/>
  <c r="Y20" i="13" s="1"/>
  <c r="P20" i="13"/>
  <c r="X20" i="13"/>
  <c r="O20" i="13"/>
  <c r="N20" i="13"/>
  <c r="M20" i="13"/>
  <c r="L20" i="13"/>
  <c r="S19" i="13"/>
  <c r="AA19" i="13" s="1"/>
  <c r="R19" i="13"/>
  <c r="Q19" i="13"/>
  <c r="Y19" i="13"/>
  <c r="P19" i="13"/>
  <c r="X19" i="13"/>
  <c r="O19" i="13"/>
  <c r="N19" i="13"/>
  <c r="M19" i="13"/>
  <c r="L19" i="13"/>
  <c r="S18" i="13"/>
  <c r="AA18" i="13"/>
  <c r="R18" i="13"/>
  <c r="Z18" i="13"/>
  <c r="Q18" i="13"/>
  <c r="Y18" i="13"/>
  <c r="P18" i="13"/>
  <c r="X18" i="13"/>
  <c r="O18" i="13"/>
  <c r="N18" i="13"/>
  <c r="M18" i="13"/>
  <c r="L18" i="13"/>
  <c r="S17" i="13"/>
  <c r="AA17" i="13"/>
  <c r="R17" i="13"/>
  <c r="Z17" i="13"/>
  <c r="Q17" i="13"/>
  <c r="Y17" i="13"/>
  <c r="P17" i="13"/>
  <c r="X17" i="13"/>
  <c r="O17" i="13"/>
  <c r="N17" i="13"/>
  <c r="M17" i="13"/>
  <c r="L17" i="13"/>
  <c r="S16" i="13"/>
  <c r="AA16" i="13" s="1"/>
  <c r="R16" i="13"/>
  <c r="Z16" i="13"/>
  <c r="Q16" i="13"/>
  <c r="P16" i="13"/>
  <c r="X16" i="13" s="1"/>
  <c r="O16" i="13"/>
  <c r="N16" i="13"/>
  <c r="M16" i="13"/>
  <c r="L16" i="13"/>
  <c r="S15" i="13"/>
  <c r="AA15" i="13" s="1"/>
  <c r="R15" i="13"/>
  <c r="Z15" i="13" s="1"/>
  <c r="Q15" i="13"/>
  <c r="Y15" i="13"/>
  <c r="P15" i="13"/>
  <c r="X15" i="13"/>
  <c r="O15" i="13"/>
  <c r="N15" i="13"/>
  <c r="M15" i="13"/>
  <c r="L15" i="13"/>
  <c r="S14" i="13"/>
  <c r="AA14" i="13"/>
  <c r="R14" i="13"/>
  <c r="Z14" i="13"/>
  <c r="Q14" i="13"/>
  <c r="Y14" i="13" s="1"/>
  <c r="P14" i="13"/>
  <c r="X14" i="13" s="1"/>
  <c r="O14" i="13"/>
  <c r="N14" i="13"/>
  <c r="M14" i="13"/>
  <c r="L14" i="13"/>
  <c r="S13" i="13"/>
  <c r="AA13" i="13" s="1"/>
  <c r="R13" i="13"/>
  <c r="Z13" i="13" s="1"/>
  <c r="Q13" i="13"/>
  <c r="Y13" i="13" s="1"/>
  <c r="P13" i="13"/>
  <c r="X13" i="13"/>
  <c r="O13" i="13"/>
  <c r="N13" i="13"/>
  <c r="M13" i="13"/>
  <c r="L13" i="13"/>
  <c r="S12" i="13"/>
  <c r="AA12" i="13" s="1"/>
  <c r="R12" i="13"/>
  <c r="Z12" i="13"/>
  <c r="Q12" i="13"/>
  <c r="P12" i="13"/>
  <c r="X12" i="13"/>
  <c r="O12" i="13"/>
  <c r="N12" i="13"/>
  <c r="M12" i="13"/>
  <c r="L12" i="13"/>
  <c r="S11" i="13"/>
  <c r="AA11" i="13"/>
  <c r="R11" i="13"/>
  <c r="Z11" i="13"/>
  <c r="Q11" i="13"/>
  <c r="Y11" i="13"/>
  <c r="P11" i="13"/>
  <c r="X11" i="13"/>
  <c r="O11" i="13"/>
  <c r="N11" i="13"/>
  <c r="V11" i="13" s="1"/>
  <c r="M11" i="13"/>
  <c r="L11" i="13"/>
  <c r="S10" i="13"/>
  <c r="AA10" i="13"/>
  <c r="R10" i="13"/>
  <c r="Z10" i="13"/>
  <c r="Q10" i="13"/>
  <c r="Y10" i="13"/>
  <c r="P10" i="13"/>
  <c r="X10" i="13"/>
  <c r="O10" i="13"/>
  <c r="N10" i="13"/>
  <c r="M10" i="13"/>
  <c r="L10" i="13"/>
  <c r="S9" i="13"/>
  <c r="AA9" i="13"/>
  <c r="R9" i="13"/>
  <c r="Z9" i="13"/>
  <c r="Q9" i="13"/>
  <c r="Y9" i="13"/>
  <c r="P9" i="13"/>
  <c r="X9" i="13" s="1"/>
  <c r="O9" i="13"/>
  <c r="N9" i="13"/>
  <c r="M9" i="13"/>
  <c r="L9" i="13"/>
  <c r="S8" i="13"/>
  <c r="AA8" i="13"/>
  <c r="R8" i="13"/>
  <c r="Z8" i="13" s="1"/>
  <c r="Q8" i="13"/>
  <c r="Y8" i="13"/>
  <c r="P8" i="13"/>
  <c r="X8" i="13"/>
  <c r="O8" i="13"/>
  <c r="N8" i="13"/>
  <c r="M8" i="13"/>
  <c r="L8" i="13"/>
  <c r="S7" i="13"/>
  <c r="AA7" i="13"/>
  <c r="R7" i="13"/>
  <c r="Z7" i="13" s="1"/>
  <c r="Q7" i="13"/>
  <c r="Y7" i="13"/>
  <c r="P7" i="13"/>
  <c r="O7" i="13"/>
  <c r="N7" i="13"/>
  <c r="M7" i="13"/>
  <c r="U7" i="13" s="1"/>
  <c r="L7" i="13"/>
  <c r="S22" i="10"/>
  <c r="AA22" i="10" s="1"/>
  <c r="R22" i="10"/>
  <c r="Z22" i="10"/>
  <c r="Q22" i="10"/>
  <c r="Y22" i="10"/>
  <c r="P22" i="10"/>
  <c r="O22" i="10"/>
  <c r="N22" i="10"/>
  <c r="M22" i="10"/>
  <c r="L22" i="10"/>
  <c r="S21" i="10"/>
  <c r="AA21" i="10"/>
  <c r="R21" i="10"/>
  <c r="Z21" i="10" s="1"/>
  <c r="Q21" i="10"/>
  <c r="Y21" i="10" s="1"/>
  <c r="P21" i="10"/>
  <c r="O21" i="10"/>
  <c r="N21" i="10"/>
  <c r="M21" i="10"/>
  <c r="L21" i="10"/>
  <c r="S20" i="10"/>
  <c r="AA20" i="10" s="1"/>
  <c r="R20" i="10"/>
  <c r="Z20" i="10"/>
  <c r="Q20" i="10"/>
  <c r="Y20" i="10" s="1"/>
  <c r="P20" i="10"/>
  <c r="X20" i="10"/>
  <c r="O20" i="10"/>
  <c r="N20" i="10"/>
  <c r="M20" i="10"/>
  <c r="L20" i="10"/>
  <c r="S19" i="10"/>
  <c r="AA19" i="10" s="1"/>
  <c r="R19" i="10"/>
  <c r="Z19" i="10"/>
  <c r="Q19" i="10"/>
  <c r="Y19" i="10" s="1"/>
  <c r="P19" i="10"/>
  <c r="O19" i="10"/>
  <c r="N19" i="10"/>
  <c r="M19" i="10"/>
  <c r="L19" i="10"/>
  <c r="S18" i="10"/>
  <c r="AA18" i="10" s="1"/>
  <c r="R18" i="10"/>
  <c r="Q18" i="10"/>
  <c r="Y18" i="10"/>
  <c r="P18" i="10"/>
  <c r="X18" i="10" s="1"/>
  <c r="O18" i="10"/>
  <c r="N18" i="10"/>
  <c r="M18" i="10"/>
  <c r="L18" i="10"/>
  <c r="S17" i="10"/>
  <c r="AA17" i="10"/>
  <c r="R17" i="10"/>
  <c r="Z17" i="10" s="1"/>
  <c r="Q17" i="10"/>
  <c r="Y17" i="10"/>
  <c r="P17" i="10"/>
  <c r="X17" i="10" s="1"/>
  <c r="O17" i="10"/>
  <c r="N17" i="10"/>
  <c r="M17" i="10"/>
  <c r="L17" i="10"/>
  <c r="S16" i="10"/>
  <c r="AA16" i="10"/>
  <c r="R16" i="10"/>
  <c r="Z16" i="10" s="1"/>
  <c r="Q16" i="10"/>
  <c r="Y16" i="10"/>
  <c r="P16" i="10"/>
  <c r="X16" i="10" s="1"/>
  <c r="O16" i="10"/>
  <c r="N16" i="10"/>
  <c r="V16" i="10" s="1"/>
  <c r="M16" i="10"/>
  <c r="L16" i="10"/>
  <c r="S15" i="10"/>
  <c r="AA15" i="10"/>
  <c r="R15" i="10"/>
  <c r="Z15" i="10" s="1"/>
  <c r="Q15" i="10"/>
  <c r="Y15" i="10"/>
  <c r="P15" i="10"/>
  <c r="O15" i="10"/>
  <c r="N15" i="10"/>
  <c r="M15" i="10"/>
  <c r="L15" i="10"/>
  <c r="S14" i="10"/>
  <c r="AA14" i="10"/>
  <c r="R14" i="10"/>
  <c r="Z14" i="10" s="1"/>
  <c r="Q14" i="10"/>
  <c r="Y14" i="10" s="1"/>
  <c r="P14" i="10"/>
  <c r="X14" i="10"/>
  <c r="O14" i="10"/>
  <c r="N14" i="10"/>
  <c r="M14" i="10"/>
  <c r="U14" i="10" s="1"/>
  <c r="L14" i="10"/>
  <c r="S13" i="10"/>
  <c r="AA13" i="10" s="1"/>
  <c r="R13" i="10"/>
  <c r="Z13" i="10"/>
  <c r="Q13" i="10"/>
  <c r="Y13" i="10"/>
  <c r="P13" i="10"/>
  <c r="X13" i="10" s="1"/>
  <c r="O13" i="10"/>
  <c r="N13" i="10"/>
  <c r="M13" i="10"/>
  <c r="L13" i="10"/>
  <c r="S12" i="10"/>
  <c r="AA12" i="10"/>
  <c r="R12" i="10"/>
  <c r="Q12" i="10"/>
  <c r="Y12" i="10" s="1"/>
  <c r="P12" i="10"/>
  <c r="X12" i="10"/>
  <c r="O12" i="10"/>
  <c r="N12" i="10"/>
  <c r="M12" i="10"/>
  <c r="U12" i="10" s="1"/>
  <c r="L12" i="10"/>
  <c r="S11" i="10"/>
  <c r="AA11" i="10" s="1"/>
  <c r="R11" i="10"/>
  <c r="Q11" i="10"/>
  <c r="Y11" i="10" s="1"/>
  <c r="P11" i="10"/>
  <c r="X11" i="10"/>
  <c r="O11" i="10"/>
  <c r="N11" i="10"/>
  <c r="M11" i="10"/>
  <c r="L11" i="10"/>
  <c r="S10" i="10"/>
  <c r="AA10" i="10" s="1"/>
  <c r="R10" i="10"/>
  <c r="Z10" i="10"/>
  <c r="Q10" i="10"/>
  <c r="Y10" i="10" s="1"/>
  <c r="P10" i="10"/>
  <c r="X10" i="10"/>
  <c r="O10" i="10"/>
  <c r="N10" i="10"/>
  <c r="M10" i="10"/>
  <c r="L10" i="10"/>
  <c r="T10" i="10" s="1"/>
  <c r="S9" i="10"/>
  <c r="AA9" i="10" s="1"/>
  <c r="R9" i="10"/>
  <c r="Q9" i="10"/>
  <c r="Y9" i="10"/>
  <c r="P9" i="10"/>
  <c r="X9" i="10"/>
  <c r="O9" i="10"/>
  <c r="N9" i="10"/>
  <c r="M9" i="10"/>
  <c r="L9" i="10"/>
  <c r="S8" i="10"/>
  <c r="AA8" i="10"/>
  <c r="R8" i="10"/>
  <c r="Z8" i="10"/>
  <c r="Q8" i="10"/>
  <c r="Y8" i="10" s="1"/>
  <c r="P8" i="10"/>
  <c r="X8" i="10" s="1"/>
  <c r="O8" i="10"/>
  <c r="N8" i="10"/>
  <c r="M8" i="10"/>
  <c r="L8" i="10"/>
  <c r="S7" i="10"/>
  <c r="AA7" i="10" s="1"/>
  <c r="R7" i="10"/>
  <c r="Z7" i="10" s="1"/>
  <c r="Q7" i="10"/>
  <c r="Y7" i="10"/>
  <c r="P7" i="10"/>
  <c r="X7" i="10"/>
  <c r="O7" i="10"/>
  <c r="W7" i="10" s="1"/>
  <c r="N7" i="10"/>
  <c r="M7" i="10"/>
  <c r="L7" i="10"/>
  <c r="S22" i="12"/>
  <c r="AA22" i="12"/>
  <c r="R22" i="12"/>
  <c r="Z22" i="12"/>
  <c r="Q22" i="12"/>
  <c r="P22" i="12"/>
  <c r="X22" i="12" s="1"/>
  <c r="O22" i="12"/>
  <c r="N22" i="12"/>
  <c r="M22" i="12"/>
  <c r="L22" i="12"/>
  <c r="S21" i="12"/>
  <c r="AA21" i="12" s="1"/>
  <c r="R21" i="12"/>
  <c r="Z21" i="12" s="1"/>
  <c r="Q21" i="12"/>
  <c r="Y21" i="12" s="1"/>
  <c r="P21" i="12"/>
  <c r="X21" i="12"/>
  <c r="O21" i="12"/>
  <c r="N21" i="12"/>
  <c r="M21" i="12"/>
  <c r="U21" i="12" s="1"/>
  <c r="L21" i="12"/>
  <c r="S20" i="12"/>
  <c r="R20" i="12"/>
  <c r="Z20" i="12"/>
  <c r="Q20" i="12"/>
  <c r="Y20" i="12" s="1"/>
  <c r="P20" i="12"/>
  <c r="O20" i="12"/>
  <c r="N20" i="12"/>
  <c r="M20" i="12"/>
  <c r="L20" i="12"/>
  <c r="S19" i="12"/>
  <c r="AA19" i="12"/>
  <c r="R19" i="12"/>
  <c r="Z19" i="12"/>
  <c r="Q19" i="12"/>
  <c r="Y19" i="12"/>
  <c r="P19" i="12"/>
  <c r="X19" i="12" s="1"/>
  <c r="O19" i="12"/>
  <c r="N19" i="12"/>
  <c r="V19" i="12" s="1"/>
  <c r="M19" i="12"/>
  <c r="U19" i="12"/>
  <c r="L19" i="12"/>
  <c r="S18" i="12"/>
  <c r="AA18" i="12"/>
  <c r="R18" i="12"/>
  <c r="Q18" i="12"/>
  <c r="Y18" i="12"/>
  <c r="P18" i="12"/>
  <c r="X18" i="12"/>
  <c r="O18" i="12"/>
  <c r="N18" i="12"/>
  <c r="M18" i="12"/>
  <c r="U18" i="12" s="1"/>
  <c r="L18" i="12"/>
  <c r="S17" i="12"/>
  <c r="AA17" i="12" s="1"/>
  <c r="R17" i="12"/>
  <c r="Z17" i="12" s="1"/>
  <c r="Q17" i="12"/>
  <c r="Y17" i="12"/>
  <c r="P17" i="12"/>
  <c r="X17" i="12"/>
  <c r="O17" i="12"/>
  <c r="W17" i="12" s="1"/>
  <c r="N17" i="12"/>
  <c r="M17" i="12"/>
  <c r="L17" i="12"/>
  <c r="S16" i="12"/>
  <c r="AA16" i="12" s="1"/>
  <c r="R16" i="12"/>
  <c r="Z16" i="12"/>
  <c r="Q16" i="12"/>
  <c r="P16" i="12"/>
  <c r="X16" i="12" s="1"/>
  <c r="O16" i="12"/>
  <c r="N16" i="12"/>
  <c r="M16" i="12"/>
  <c r="L16" i="12"/>
  <c r="S15" i="12"/>
  <c r="AA15" i="12" s="1"/>
  <c r="R15" i="12"/>
  <c r="Q15" i="12"/>
  <c r="Y15" i="12"/>
  <c r="P15" i="12"/>
  <c r="X15" i="12" s="1"/>
  <c r="O15" i="12"/>
  <c r="N15" i="12"/>
  <c r="M15" i="12"/>
  <c r="L15" i="12"/>
  <c r="S14" i="12"/>
  <c r="AA14" i="12"/>
  <c r="R14" i="12"/>
  <c r="Z14" i="12" s="1"/>
  <c r="Q14" i="12"/>
  <c r="Y14" i="12"/>
  <c r="P14" i="12"/>
  <c r="X14" i="12"/>
  <c r="O14" i="12"/>
  <c r="N14" i="12"/>
  <c r="M14" i="12"/>
  <c r="L14" i="12"/>
  <c r="S13" i="12"/>
  <c r="AA13" i="12"/>
  <c r="R13" i="12"/>
  <c r="Z13" i="12"/>
  <c r="Q13" i="12"/>
  <c r="Y13" i="12"/>
  <c r="P13" i="12"/>
  <c r="X13" i="12" s="1"/>
  <c r="O13" i="12"/>
  <c r="N13" i="12"/>
  <c r="V13" i="12" s="1"/>
  <c r="M13" i="12"/>
  <c r="L13" i="12"/>
  <c r="S12" i="12"/>
  <c r="AA12" i="12"/>
  <c r="R12" i="12"/>
  <c r="Z12" i="12" s="1"/>
  <c r="Q12" i="12"/>
  <c r="Y12" i="12"/>
  <c r="P12" i="12"/>
  <c r="X12" i="12" s="1"/>
  <c r="O12" i="12"/>
  <c r="N12" i="12"/>
  <c r="M12" i="12"/>
  <c r="L12" i="12"/>
  <c r="S11" i="12"/>
  <c r="AA11" i="12"/>
  <c r="R11" i="12"/>
  <c r="Z11" i="12" s="1"/>
  <c r="Q11" i="12"/>
  <c r="Y11" i="12"/>
  <c r="P11" i="12"/>
  <c r="X11" i="12" s="1"/>
  <c r="O11" i="12"/>
  <c r="N11" i="12"/>
  <c r="M11" i="12"/>
  <c r="L11" i="12"/>
  <c r="S10" i="12"/>
  <c r="AA10" i="12" s="1"/>
  <c r="R10" i="12"/>
  <c r="Z10" i="12" s="1"/>
  <c r="Q10" i="12"/>
  <c r="Y10" i="12"/>
  <c r="P10" i="12"/>
  <c r="X10" i="12" s="1"/>
  <c r="O10" i="12"/>
  <c r="N10" i="12"/>
  <c r="M10" i="12"/>
  <c r="L10" i="12"/>
  <c r="S9" i="12"/>
  <c r="AA9" i="12"/>
  <c r="R9" i="12"/>
  <c r="Z9" i="12" s="1"/>
  <c r="Q9" i="12"/>
  <c r="Y9" i="12" s="1"/>
  <c r="P9" i="12"/>
  <c r="X9" i="12" s="1"/>
  <c r="O9" i="12"/>
  <c r="N9" i="12"/>
  <c r="M9" i="12"/>
  <c r="U9" i="12" s="1"/>
  <c r="L9" i="12"/>
  <c r="S8" i="12"/>
  <c r="AA8" i="12"/>
  <c r="R8" i="12"/>
  <c r="Z8" i="12"/>
  <c r="Q8" i="12"/>
  <c r="P8" i="12"/>
  <c r="X8" i="12"/>
  <c r="O8" i="12"/>
  <c r="N8" i="12"/>
  <c r="M8" i="12"/>
  <c r="L8" i="12"/>
  <c r="S7" i="12"/>
  <c r="R7" i="12"/>
  <c r="Z7" i="12"/>
  <c r="Q7" i="12"/>
  <c r="Y7" i="12"/>
  <c r="P7" i="12"/>
  <c r="X7" i="12"/>
  <c r="O7" i="12"/>
  <c r="W7" i="12" s="1"/>
  <c r="N7" i="12"/>
  <c r="M7" i="12"/>
  <c r="U7" i="12" s="1"/>
  <c r="L7" i="12"/>
  <c r="S22" i="14"/>
  <c r="AA22" i="14" s="1"/>
  <c r="R22" i="14"/>
  <c r="Z22" i="14"/>
  <c r="Q22" i="14"/>
  <c r="Y22" i="14" s="1"/>
  <c r="P22" i="14"/>
  <c r="X22" i="14"/>
  <c r="O22" i="14"/>
  <c r="N22" i="14"/>
  <c r="M22" i="14"/>
  <c r="L22" i="14"/>
  <c r="S21" i="14"/>
  <c r="AA21" i="14" s="1"/>
  <c r="R21" i="14"/>
  <c r="Z21" i="14"/>
  <c r="Q21" i="14"/>
  <c r="Y21" i="14" s="1"/>
  <c r="P21" i="14"/>
  <c r="X21" i="14"/>
  <c r="O21" i="14"/>
  <c r="N21" i="14"/>
  <c r="M21" i="14"/>
  <c r="L21" i="14"/>
  <c r="S20" i="14"/>
  <c r="AA20" i="14" s="1"/>
  <c r="R20" i="14"/>
  <c r="Z20" i="14"/>
  <c r="Q20" i="14"/>
  <c r="Y20" i="14" s="1"/>
  <c r="P20" i="14"/>
  <c r="X20" i="14"/>
  <c r="O20" i="14"/>
  <c r="N20" i="14"/>
  <c r="M20" i="14"/>
  <c r="L20" i="14"/>
  <c r="S19" i="14"/>
  <c r="R19" i="14"/>
  <c r="Z19" i="14"/>
  <c r="Q19" i="14"/>
  <c r="Y19" i="14"/>
  <c r="P19" i="14"/>
  <c r="X19" i="14"/>
  <c r="O19" i="14"/>
  <c r="N19" i="14"/>
  <c r="M19" i="14"/>
  <c r="L19" i="14"/>
  <c r="S18" i="14"/>
  <c r="AA18" i="14"/>
  <c r="R18" i="14"/>
  <c r="Z18" i="14"/>
  <c r="Q18" i="14"/>
  <c r="P18" i="14"/>
  <c r="X18" i="14"/>
  <c r="O18" i="14"/>
  <c r="N18" i="14"/>
  <c r="M18" i="14"/>
  <c r="L18" i="14"/>
  <c r="T18" i="14" s="1"/>
  <c r="S17" i="14"/>
  <c r="AA17" i="14" s="1"/>
  <c r="R17" i="14"/>
  <c r="Z17" i="14"/>
  <c r="Q17" i="14"/>
  <c r="Y17" i="14" s="1"/>
  <c r="P17" i="14"/>
  <c r="X17" i="14"/>
  <c r="O17" i="14"/>
  <c r="N17" i="14"/>
  <c r="M17" i="14"/>
  <c r="L17" i="14"/>
  <c r="S16" i="14"/>
  <c r="AA16" i="14" s="1"/>
  <c r="R16" i="14"/>
  <c r="Z16" i="14"/>
  <c r="Q16" i="14"/>
  <c r="Y16" i="14" s="1"/>
  <c r="P16" i="14"/>
  <c r="X16" i="14"/>
  <c r="O16" i="14"/>
  <c r="N16" i="14"/>
  <c r="M16" i="14"/>
  <c r="L16" i="14"/>
  <c r="T16" i="14" s="1"/>
  <c r="S15" i="14"/>
  <c r="AA15" i="14" s="1"/>
  <c r="R15" i="14"/>
  <c r="Z15" i="14"/>
  <c r="Q15" i="14"/>
  <c r="Y15" i="14" s="1"/>
  <c r="P15" i="14"/>
  <c r="X15" i="14"/>
  <c r="O15" i="14"/>
  <c r="N15" i="14"/>
  <c r="M15" i="14"/>
  <c r="U15" i="14" s="1"/>
  <c r="L15" i="14"/>
  <c r="S14" i="14"/>
  <c r="AA14" i="14"/>
  <c r="R14" i="14"/>
  <c r="Q14" i="14"/>
  <c r="Y14" i="14"/>
  <c r="P14" i="14"/>
  <c r="X14" i="14"/>
  <c r="O14" i="14"/>
  <c r="N14" i="14"/>
  <c r="M14" i="14"/>
  <c r="U14" i="14" s="1"/>
  <c r="L14" i="14"/>
  <c r="S13" i="14"/>
  <c r="AA13" i="14" s="1"/>
  <c r="R13" i="14"/>
  <c r="Z13" i="14" s="1"/>
  <c r="Q13" i="14"/>
  <c r="Y13" i="14"/>
  <c r="P13" i="14"/>
  <c r="X13" i="14" s="1"/>
  <c r="O13" i="14"/>
  <c r="N13" i="14"/>
  <c r="M13" i="14"/>
  <c r="U13" i="14" s="1"/>
  <c r="L13" i="14"/>
  <c r="S12" i="14"/>
  <c r="AA12" i="14" s="1"/>
  <c r="R12" i="14"/>
  <c r="Q12" i="14"/>
  <c r="Y12" i="14" s="1"/>
  <c r="P12" i="14"/>
  <c r="X12" i="14" s="1"/>
  <c r="O12" i="14"/>
  <c r="N12" i="14"/>
  <c r="V12" i="14" s="1"/>
  <c r="M12" i="14"/>
  <c r="U12" i="14" s="1"/>
  <c r="L12" i="14"/>
  <c r="S11" i="14"/>
  <c r="R11" i="14"/>
  <c r="Z11" i="14" s="1"/>
  <c r="Q11" i="14"/>
  <c r="Y11" i="14"/>
  <c r="P11" i="14"/>
  <c r="X11" i="14" s="1"/>
  <c r="O11" i="14"/>
  <c r="N11" i="14"/>
  <c r="M11" i="14"/>
  <c r="L11" i="14"/>
  <c r="S10" i="14"/>
  <c r="AA10" i="14"/>
  <c r="R10" i="14"/>
  <c r="Q10" i="14"/>
  <c r="Y10" i="14"/>
  <c r="P10" i="14"/>
  <c r="X10" i="14"/>
  <c r="O10" i="14"/>
  <c r="N10" i="14"/>
  <c r="M10" i="14"/>
  <c r="U10" i="14" s="1"/>
  <c r="L10" i="14"/>
  <c r="S9" i="14"/>
  <c r="AA9" i="14"/>
  <c r="R9" i="14"/>
  <c r="Z9" i="14"/>
  <c r="Q9" i="14"/>
  <c r="Y9" i="14"/>
  <c r="P9" i="14"/>
  <c r="X9" i="14" s="1"/>
  <c r="O9" i="14"/>
  <c r="N9" i="14"/>
  <c r="M9" i="14"/>
  <c r="L9" i="14"/>
  <c r="S8" i="14"/>
  <c r="AA8" i="14"/>
  <c r="R8" i="14"/>
  <c r="Q8" i="14"/>
  <c r="Y8" i="14" s="1"/>
  <c r="P8" i="14"/>
  <c r="X8" i="14"/>
  <c r="O8" i="14"/>
  <c r="N8" i="14"/>
  <c r="M8" i="14"/>
  <c r="U8" i="14" s="1"/>
  <c r="L8" i="14"/>
  <c r="S7" i="14"/>
  <c r="AA7" i="14"/>
  <c r="R7" i="14"/>
  <c r="Z7" i="14" s="1"/>
  <c r="Q7" i="14"/>
  <c r="Y7" i="14"/>
  <c r="P7" i="14"/>
  <c r="X7" i="14" s="1"/>
  <c r="O7" i="14"/>
  <c r="N7" i="14"/>
  <c r="M7" i="14"/>
  <c r="U7" i="14" s="1"/>
  <c r="L7" i="14"/>
  <c r="T7" i="14" s="1"/>
  <c r="S22" i="9"/>
  <c r="AA22" i="9" s="1"/>
  <c r="R22" i="9"/>
  <c r="Z22" i="9"/>
  <c r="Q22" i="9"/>
  <c r="Y22" i="9"/>
  <c r="P22" i="9"/>
  <c r="O22" i="9"/>
  <c r="N22" i="9"/>
  <c r="V22" i="9" s="1"/>
  <c r="M22" i="9"/>
  <c r="U22" i="9" s="1"/>
  <c r="L22" i="9"/>
  <c r="S21" i="9"/>
  <c r="AA21" i="9"/>
  <c r="R21" i="9"/>
  <c r="Z21" i="9"/>
  <c r="Q21" i="9"/>
  <c r="Y21" i="9" s="1"/>
  <c r="P21" i="9"/>
  <c r="X21" i="9"/>
  <c r="O21" i="9"/>
  <c r="N21" i="9"/>
  <c r="M21" i="9"/>
  <c r="L21" i="9"/>
  <c r="S20" i="9"/>
  <c r="AA20" i="9" s="1"/>
  <c r="R20" i="9"/>
  <c r="Z20" i="9"/>
  <c r="Q20" i="9"/>
  <c r="Y20" i="9" s="1"/>
  <c r="P20" i="9"/>
  <c r="T20" i="9" s="1"/>
  <c r="X20" i="9"/>
  <c r="O20" i="9"/>
  <c r="N20" i="9"/>
  <c r="M20" i="9"/>
  <c r="L20" i="9"/>
  <c r="S19" i="9"/>
  <c r="AA19" i="9" s="1"/>
  <c r="R19" i="9"/>
  <c r="V19" i="9" s="1"/>
  <c r="Q19" i="9"/>
  <c r="Y19" i="9" s="1"/>
  <c r="P19" i="9"/>
  <c r="O19" i="9"/>
  <c r="N19" i="9"/>
  <c r="M19" i="9"/>
  <c r="L19" i="9"/>
  <c r="S18" i="9"/>
  <c r="AA18" i="9" s="1"/>
  <c r="R18" i="9"/>
  <c r="Z18" i="9"/>
  <c r="Q18" i="9"/>
  <c r="Y18" i="9"/>
  <c r="P18" i="9"/>
  <c r="X18" i="9"/>
  <c r="O18" i="9"/>
  <c r="N18" i="9"/>
  <c r="M18" i="9"/>
  <c r="L18" i="9"/>
  <c r="S17" i="9"/>
  <c r="AA17" i="9"/>
  <c r="R17" i="9"/>
  <c r="Z17" i="9"/>
  <c r="Q17" i="9"/>
  <c r="Y17" i="9" s="1"/>
  <c r="P17" i="9"/>
  <c r="X17" i="9"/>
  <c r="O17" i="9"/>
  <c r="N17" i="9"/>
  <c r="M17" i="9"/>
  <c r="L17" i="9"/>
  <c r="S16" i="9"/>
  <c r="AA16" i="9" s="1"/>
  <c r="R16" i="9"/>
  <c r="Z16" i="9"/>
  <c r="Q16" i="9"/>
  <c r="Y16" i="9"/>
  <c r="P16" i="9"/>
  <c r="X16" i="9"/>
  <c r="O16" i="9"/>
  <c r="N16" i="9"/>
  <c r="M16" i="9"/>
  <c r="L16" i="9"/>
  <c r="S15" i="9"/>
  <c r="R15" i="9"/>
  <c r="Q15" i="9"/>
  <c r="Y15" i="9"/>
  <c r="P15" i="9"/>
  <c r="O15" i="9"/>
  <c r="N15" i="9"/>
  <c r="M15" i="9"/>
  <c r="L15" i="9"/>
  <c r="S14" i="9"/>
  <c r="AA14" i="9" s="1"/>
  <c r="R14" i="9"/>
  <c r="Z14" i="9" s="1"/>
  <c r="Q14" i="9"/>
  <c r="Y14" i="9" s="1"/>
  <c r="P14" i="9"/>
  <c r="X14" i="9"/>
  <c r="O14" i="9"/>
  <c r="N14" i="9"/>
  <c r="M14" i="9"/>
  <c r="U14" i="9" s="1"/>
  <c r="L14" i="9"/>
  <c r="S13" i="9"/>
  <c r="AA13" i="9" s="1"/>
  <c r="R13" i="9"/>
  <c r="Q13" i="9"/>
  <c r="U13" i="9" s="1"/>
  <c r="Y13" i="9"/>
  <c r="P13" i="9"/>
  <c r="X13" i="9"/>
  <c r="O13" i="9"/>
  <c r="W13" i="9" s="1"/>
  <c r="N13" i="9"/>
  <c r="M13" i="9"/>
  <c r="L13" i="9"/>
  <c r="S12" i="9"/>
  <c r="AA12" i="9" s="1"/>
  <c r="R12" i="9"/>
  <c r="V12" i="9" s="1"/>
  <c r="Z12" i="9"/>
  <c r="Q12" i="9"/>
  <c r="Y12" i="9" s="1"/>
  <c r="P12" i="9"/>
  <c r="X12" i="9"/>
  <c r="O12" i="9"/>
  <c r="N12" i="9"/>
  <c r="M12" i="9"/>
  <c r="U12" i="9" s="1"/>
  <c r="L12" i="9"/>
  <c r="S11" i="9"/>
  <c r="AA11" i="9"/>
  <c r="R11" i="9"/>
  <c r="Z11" i="9"/>
  <c r="Q11" i="9"/>
  <c r="Y11" i="9"/>
  <c r="P11" i="9"/>
  <c r="O11" i="9"/>
  <c r="N11" i="9"/>
  <c r="M11" i="9"/>
  <c r="U11" i="9"/>
  <c r="L11" i="9"/>
  <c r="S10" i="9"/>
  <c r="AA10" i="9"/>
  <c r="R10" i="9"/>
  <c r="Z10" i="9" s="1"/>
  <c r="Q10" i="9"/>
  <c r="Y10" i="9"/>
  <c r="P10" i="9"/>
  <c r="X10" i="9" s="1"/>
  <c r="O10" i="9"/>
  <c r="W10" i="9" s="1"/>
  <c r="N10" i="9"/>
  <c r="M10" i="9"/>
  <c r="U10" i="9"/>
  <c r="L10" i="9"/>
  <c r="S9" i="9"/>
  <c r="AA9" i="9" s="1"/>
  <c r="R9" i="9"/>
  <c r="Z9" i="9" s="1"/>
  <c r="Q9" i="9"/>
  <c r="Y9" i="9" s="1"/>
  <c r="P9" i="9"/>
  <c r="X9" i="9"/>
  <c r="O9" i="9"/>
  <c r="W9" i="9" s="1"/>
  <c r="N9" i="9"/>
  <c r="M9" i="9"/>
  <c r="L9" i="9"/>
  <c r="S8" i="9"/>
  <c r="AA8" i="9"/>
  <c r="R8" i="9"/>
  <c r="Z8" i="9"/>
  <c r="Q8" i="9"/>
  <c r="Y8" i="9"/>
  <c r="P8" i="9"/>
  <c r="X8" i="9" s="1"/>
  <c r="O8" i="9"/>
  <c r="W8" i="9"/>
  <c r="N8" i="9"/>
  <c r="V8" i="9"/>
  <c r="M8" i="9"/>
  <c r="L8" i="9"/>
  <c r="T8" i="9" s="1"/>
  <c r="S7" i="9"/>
  <c r="AA7" i="9" s="1"/>
  <c r="R7" i="9"/>
  <c r="Z7" i="9"/>
  <c r="Q7" i="9"/>
  <c r="Y7" i="9" s="1"/>
  <c r="P7" i="9"/>
  <c r="X7" i="9"/>
  <c r="O7" i="9"/>
  <c r="W7" i="9" s="1"/>
  <c r="N7" i="9"/>
  <c r="M7" i="9"/>
  <c r="U7" i="9" s="1"/>
  <c r="L7" i="9"/>
  <c r="S22" i="3"/>
  <c r="AA22" i="3" s="1"/>
  <c r="R22" i="3"/>
  <c r="Z22" i="3" s="1"/>
  <c r="Q22" i="3"/>
  <c r="Y22" i="3" s="1"/>
  <c r="P22" i="3"/>
  <c r="X22" i="3"/>
  <c r="S21" i="3"/>
  <c r="AA21" i="3" s="1"/>
  <c r="R21" i="3"/>
  <c r="Z21" i="3"/>
  <c r="Q21" i="3"/>
  <c r="Y21" i="3" s="1"/>
  <c r="P21" i="3"/>
  <c r="X21" i="3"/>
  <c r="S20" i="3"/>
  <c r="AA20" i="3" s="1"/>
  <c r="R20" i="3"/>
  <c r="Z20" i="3"/>
  <c r="Q20" i="3"/>
  <c r="Y20" i="3" s="1"/>
  <c r="P20" i="3"/>
  <c r="X20" i="3"/>
  <c r="S19" i="3"/>
  <c r="AA19" i="3" s="1"/>
  <c r="R19" i="3"/>
  <c r="Z19" i="3"/>
  <c r="Q19" i="3"/>
  <c r="Y19" i="3" s="1"/>
  <c r="P19" i="3"/>
  <c r="X19" i="3"/>
  <c r="S18" i="3"/>
  <c r="AA18" i="3" s="1"/>
  <c r="R18" i="3"/>
  <c r="Z18" i="3" s="1"/>
  <c r="Q18" i="3"/>
  <c r="Y18" i="3" s="1"/>
  <c r="P18" i="3"/>
  <c r="X18" i="3"/>
  <c r="S17" i="3"/>
  <c r="AA17" i="3" s="1"/>
  <c r="R17" i="3"/>
  <c r="V17" i="3" s="1"/>
  <c r="Z17" i="3"/>
  <c r="Q17" i="3"/>
  <c r="Y17" i="3" s="1"/>
  <c r="P17" i="3"/>
  <c r="X17" i="3"/>
  <c r="S16" i="3"/>
  <c r="AA16" i="3" s="1"/>
  <c r="R16" i="3"/>
  <c r="Z16" i="3"/>
  <c r="Q16" i="3"/>
  <c r="Y16" i="3" s="1"/>
  <c r="P16" i="3"/>
  <c r="X16" i="3"/>
  <c r="S15" i="3"/>
  <c r="AA15" i="3" s="1"/>
  <c r="R15" i="3"/>
  <c r="Z15" i="3"/>
  <c r="Q15" i="3"/>
  <c r="Y15" i="3" s="1"/>
  <c r="P15" i="3"/>
  <c r="X15" i="3"/>
  <c r="S14" i="3"/>
  <c r="AA14" i="3" s="1"/>
  <c r="R14" i="3"/>
  <c r="Q14" i="3"/>
  <c r="P14" i="3"/>
  <c r="X14" i="3"/>
  <c r="S13" i="3"/>
  <c r="AA13" i="3"/>
  <c r="R13" i="3"/>
  <c r="Z13" i="3"/>
  <c r="Q13" i="3"/>
  <c r="Y13" i="3" s="1"/>
  <c r="P13" i="3"/>
  <c r="X13" i="3"/>
  <c r="S12" i="3"/>
  <c r="AA12" i="3"/>
  <c r="R12" i="3"/>
  <c r="Z12" i="3"/>
  <c r="Q12" i="3"/>
  <c r="P12" i="3"/>
  <c r="X12" i="3"/>
  <c r="S11" i="3"/>
  <c r="AA11" i="3" s="1"/>
  <c r="R11" i="3"/>
  <c r="Z11" i="3"/>
  <c r="Q11" i="3"/>
  <c r="Y11" i="3" s="1"/>
  <c r="P11" i="3"/>
  <c r="X11" i="3" s="1"/>
  <c r="S10" i="3"/>
  <c r="AA10" i="3" s="1"/>
  <c r="R10" i="3"/>
  <c r="Z10" i="3"/>
  <c r="Q10" i="3"/>
  <c r="Y10" i="3" s="1"/>
  <c r="P10" i="3"/>
  <c r="X10" i="3" s="1"/>
  <c r="O10" i="3"/>
  <c r="W10" i="3" s="1"/>
  <c r="S9" i="3"/>
  <c r="AA9" i="3"/>
  <c r="R9" i="3"/>
  <c r="Z9" i="3" s="1"/>
  <c r="Q9" i="3"/>
  <c r="Y9" i="3" s="1"/>
  <c r="P9" i="3"/>
  <c r="X9" i="3" s="1"/>
  <c r="S8" i="3"/>
  <c r="AA8" i="3"/>
  <c r="R8" i="3"/>
  <c r="Z8" i="3" s="1"/>
  <c r="Q8" i="3"/>
  <c r="Y8" i="3" s="1"/>
  <c r="P8" i="3"/>
  <c r="X8" i="3" s="1"/>
  <c r="S7" i="3"/>
  <c r="AA7" i="3"/>
  <c r="R7" i="3"/>
  <c r="Z7" i="3" s="1"/>
  <c r="Q7" i="3"/>
  <c r="Y7" i="3" s="1"/>
  <c r="P7" i="3"/>
  <c r="X7" i="3" s="1"/>
  <c r="B69" i="3"/>
  <c r="C34" i="3"/>
  <c r="L22" i="3"/>
  <c r="C45" i="3"/>
  <c r="M13" i="3"/>
  <c r="C68" i="3"/>
  <c r="L7" i="3"/>
  <c r="T7" i="3" s="1"/>
  <c r="C58" i="3"/>
  <c r="C27" i="3"/>
  <c r="O20" i="3"/>
  <c r="W20" i="3" s="1"/>
  <c r="B69" i="14"/>
  <c r="C69" i="14"/>
  <c r="C65" i="14"/>
  <c r="C64" i="14"/>
  <c r="C63" i="14"/>
  <c r="C61" i="14"/>
  <c r="C60" i="14"/>
  <c r="C59" i="14"/>
  <c r="C55" i="14"/>
  <c r="C53" i="14"/>
  <c r="C52" i="14"/>
  <c r="C51" i="14"/>
  <c r="C49" i="14"/>
  <c r="C48" i="14"/>
  <c r="C44" i="14"/>
  <c r="C43" i="14"/>
  <c r="C41" i="14"/>
  <c r="C40" i="14"/>
  <c r="C39" i="14"/>
  <c r="C37" i="14"/>
  <c r="C33" i="14"/>
  <c r="C32" i="14"/>
  <c r="C31" i="14"/>
  <c r="C29" i="14"/>
  <c r="C28" i="14"/>
  <c r="C27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B69" i="13"/>
  <c r="C69" i="13"/>
  <c r="C64" i="13"/>
  <c r="C63" i="13"/>
  <c r="C59" i="13"/>
  <c r="C58" i="13"/>
  <c r="C57" i="13"/>
  <c r="C53" i="13"/>
  <c r="C51" i="13"/>
  <c r="C49" i="13"/>
  <c r="C48" i="13"/>
  <c r="C47" i="13"/>
  <c r="C43" i="13"/>
  <c r="C42" i="13"/>
  <c r="C40" i="13"/>
  <c r="C39" i="13"/>
  <c r="C37" i="13"/>
  <c r="C34" i="13"/>
  <c r="C33" i="13"/>
  <c r="C31" i="13"/>
  <c r="C29" i="13"/>
  <c r="C28" i="13"/>
  <c r="C25" i="13"/>
  <c r="C24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69" i="12"/>
  <c r="C69" i="12"/>
  <c r="C67" i="12"/>
  <c r="C65" i="12"/>
  <c r="C64" i="12"/>
  <c r="C63" i="12"/>
  <c r="C61" i="12"/>
  <c r="C59" i="12"/>
  <c r="C58" i="12"/>
  <c r="C57" i="12"/>
  <c r="C55" i="12"/>
  <c r="C53" i="12"/>
  <c r="C51" i="12"/>
  <c r="C50" i="12"/>
  <c r="C49" i="12"/>
  <c r="C48" i="12"/>
  <c r="C47" i="12"/>
  <c r="C43" i="12"/>
  <c r="C42" i="12"/>
  <c r="C41" i="12"/>
  <c r="C40" i="12"/>
  <c r="C39" i="12"/>
  <c r="C37" i="12"/>
  <c r="C35" i="12"/>
  <c r="C34" i="12"/>
  <c r="C33" i="12"/>
  <c r="C32" i="12"/>
  <c r="C31" i="12"/>
  <c r="C29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24" i="14"/>
  <c r="C35" i="14"/>
  <c r="C45" i="14"/>
  <c r="C56" i="14"/>
  <c r="C67" i="14"/>
  <c r="C25" i="14"/>
  <c r="C36" i="14"/>
  <c r="C47" i="14"/>
  <c r="C57" i="14"/>
  <c r="C68" i="14"/>
  <c r="C26" i="14"/>
  <c r="C34" i="14"/>
  <c r="C42" i="14"/>
  <c r="C50" i="14"/>
  <c r="C58" i="14"/>
  <c r="C66" i="14"/>
  <c r="C30" i="14"/>
  <c r="C38" i="14"/>
  <c r="C46" i="14"/>
  <c r="C54" i="14"/>
  <c r="C62" i="14"/>
  <c r="C23" i="13"/>
  <c r="C32" i="13"/>
  <c r="C41" i="13"/>
  <c r="C50" i="13"/>
  <c r="C61" i="13"/>
  <c r="C26" i="13"/>
  <c r="C35" i="13"/>
  <c r="C44" i="13"/>
  <c r="C55" i="13"/>
  <c r="C65" i="13"/>
  <c r="C27" i="13"/>
  <c r="C36" i="13"/>
  <c r="C45" i="13"/>
  <c r="C56" i="13"/>
  <c r="C67" i="13"/>
  <c r="C66" i="13"/>
  <c r="C52" i="13"/>
  <c r="C60" i="13"/>
  <c r="C68" i="13"/>
  <c r="C30" i="13"/>
  <c r="C38" i="13"/>
  <c r="C46" i="13"/>
  <c r="C54" i="13"/>
  <c r="C62" i="13"/>
  <c r="C45" i="12"/>
  <c r="C56" i="12"/>
  <c r="C66" i="12"/>
  <c r="C28" i="12"/>
  <c r="C36" i="12"/>
  <c r="C44" i="12"/>
  <c r="C52" i="12"/>
  <c r="C60" i="12"/>
  <c r="C68" i="12"/>
  <c r="C30" i="12"/>
  <c r="C38" i="12"/>
  <c r="C46" i="12"/>
  <c r="C54" i="12"/>
  <c r="C62" i="12"/>
  <c r="B69" i="9"/>
  <c r="C69" i="9"/>
  <c r="C68" i="9"/>
  <c r="C67" i="9"/>
  <c r="C64" i="9"/>
  <c r="C63" i="9"/>
  <c r="C62" i="9"/>
  <c r="C61" i="9"/>
  <c r="C60" i="9"/>
  <c r="C59" i="9"/>
  <c r="C58" i="9"/>
  <c r="C56" i="9"/>
  <c r="C55" i="9"/>
  <c r="C54" i="9"/>
  <c r="C53" i="9"/>
  <c r="C52" i="9"/>
  <c r="C51" i="9"/>
  <c r="C50" i="9"/>
  <c r="C48" i="9"/>
  <c r="C47" i="9"/>
  <c r="C46" i="9"/>
  <c r="C45" i="9"/>
  <c r="C44" i="9"/>
  <c r="C43" i="9"/>
  <c r="C42" i="9"/>
  <c r="C40" i="9"/>
  <c r="C39" i="9"/>
  <c r="C38" i="9"/>
  <c r="C37" i="9"/>
  <c r="C36" i="9"/>
  <c r="C35" i="9"/>
  <c r="C34" i="9"/>
  <c r="C32" i="9"/>
  <c r="C31" i="9"/>
  <c r="C30" i="9"/>
  <c r="C29" i="9"/>
  <c r="C28" i="9"/>
  <c r="C27" i="9"/>
  <c r="C26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25" i="9"/>
  <c r="C33" i="9"/>
  <c r="C41" i="9"/>
  <c r="C49" i="9"/>
  <c r="C57" i="9"/>
  <c r="C65" i="9"/>
  <c r="C66" i="9"/>
  <c r="B70" i="7"/>
  <c r="C52" i="7"/>
  <c r="B69" i="6"/>
  <c r="C39" i="6"/>
  <c r="C7" i="6"/>
  <c r="C44" i="6"/>
  <c r="C13" i="6"/>
  <c r="C65" i="6"/>
  <c r="C42" i="6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5" i="1"/>
  <c r="B69" i="1"/>
  <c r="B69" i="10"/>
  <c r="C58" i="10"/>
  <c r="C6" i="10"/>
  <c r="C25" i="10"/>
  <c r="C23" i="10"/>
  <c r="C47" i="10"/>
  <c r="C18" i="10"/>
  <c r="C44" i="10"/>
  <c r="C22" i="10"/>
  <c r="C5" i="10"/>
  <c r="C66" i="10"/>
  <c r="C52" i="10"/>
  <c r="C65" i="10"/>
  <c r="C51" i="10"/>
  <c r="C60" i="10"/>
  <c r="C7" i="10"/>
  <c r="C59" i="10"/>
  <c r="C15" i="10"/>
  <c r="C39" i="10"/>
  <c r="C30" i="10"/>
  <c r="C20" i="10"/>
  <c r="C41" i="10"/>
  <c r="C67" i="10"/>
  <c r="C10" i="10"/>
  <c r="C62" i="10"/>
  <c r="C24" i="10"/>
  <c r="C35" i="10"/>
  <c r="C40" i="10"/>
  <c r="C16" i="10"/>
  <c r="C17" i="10"/>
  <c r="C12" i="10"/>
  <c r="C8" i="10"/>
  <c r="C19" i="10"/>
  <c r="C37" i="10"/>
  <c r="C68" i="10"/>
  <c r="C55" i="10"/>
  <c r="C38" i="10"/>
  <c r="C27" i="10"/>
  <c r="C14" i="10"/>
  <c r="C34" i="10"/>
  <c r="C9" i="10"/>
  <c r="C56" i="10"/>
  <c r="C46" i="10"/>
  <c r="C53" i="10"/>
  <c r="C64" i="10"/>
  <c r="C29" i="10"/>
  <c r="C50" i="10"/>
  <c r="C61" i="10"/>
  <c r="C54" i="10"/>
  <c r="C11" i="10"/>
  <c r="C21" i="10"/>
  <c r="C43" i="10"/>
  <c r="C49" i="10"/>
  <c r="C28" i="10"/>
  <c r="C42" i="10"/>
  <c r="C31" i="10"/>
  <c r="C13" i="10"/>
  <c r="C45" i="10"/>
  <c r="C33" i="10"/>
  <c r="C36" i="10"/>
  <c r="C48" i="10"/>
  <c r="C57" i="10"/>
  <c r="C69" i="10"/>
  <c r="C63" i="10"/>
  <c r="C32" i="10"/>
  <c r="C26" i="10"/>
  <c r="C14" i="3"/>
  <c r="M18" i="3"/>
  <c r="C47" i="3"/>
  <c r="M12" i="3"/>
  <c r="C48" i="3"/>
  <c r="M11" i="3"/>
  <c r="C29" i="3"/>
  <c r="M21" i="3"/>
  <c r="U21" i="3"/>
  <c r="C25" i="3"/>
  <c r="O21" i="3"/>
  <c r="W21" i="3"/>
  <c r="C52" i="3"/>
  <c r="L11" i="3"/>
  <c r="T11" i="3" s="1"/>
  <c r="C66" i="3"/>
  <c r="L10" i="3"/>
  <c r="C62" i="3"/>
  <c r="M10" i="3"/>
  <c r="C31" i="3"/>
  <c r="M20" i="3"/>
  <c r="C32" i="3"/>
  <c r="M19" i="3"/>
  <c r="U19" i="3" s="1"/>
  <c r="C33" i="3"/>
  <c r="L21" i="3"/>
  <c r="C19" i="3"/>
  <c r="L16" i="3"/>
  <c r="T16" i="3" s="1"/>
  <c r="C18" i="3"/>
  <c r="L18" i="3"/>
  <c r="T18" i="3" s="1"/>
  <c r="C60" i="3"/>
  <c r="O7" i="3"/>
  <c r="W7" i="3" s="1"/>
  <c r="C37" i="3"/>
  <c r="N13" i="3"/>
  <c r="V13" i="3"/>
  <c r="C6" i="3"/>
  <c r="N18" i="3"/>
  <c r="V18" i="3"/>
  <c r="C5" i="3"/>
  <c r="N17" i="3"/>
  <c r="C39" i="3"/>
  <c r="N12" i="3"/>
  <c r="V12" i="3"/>
  <c r="C40" i="3"/>
  <c r="N11" i="3"/>
  <c r="C11" i="3"/>
  <c r="O16" i="3"/>
  <c r="W16" i="3" s="1"/>
  <c r="C41" i="3"/>
  <c r="O13" i="3"/>
  <c r="W13" i="3"/>
  <c r="C35" i="3"/>
  <c r="L20" i="3"/>
  <c r="T20" i="3"/>
  <c r="C53" i="3"/>
  <c r="N9" i="3"/>
  <c r="C22" i="3"/>
  <c r="N22" i="3"/>
  <c r="V22" i="3"/>
  <c r="C65" i="3"/>
  <c r="L9" i="3"/>
  <c r="C55" i="3"/>
  <c r="N8" i="3"/>
  <c r="C56" i="3"/>
  <c r="N7" i="3"/>
  <c r="C64" i="3"/>
  <c r="M7" i="3"/>
  <c r="U7" i="3" s="1"/>
  <c r="C49" i="3"/>
  <c r="L13" i="3"/>
  <c r="C43" i="3"/>
  <c r="O12" i="3"/>
  <c r="W12" i="3" s="1"/>
  <c r="C20" i="3"/>
  <c r="L15" i="3"/>
  <c r="T15" i="3" s="1"/>
  <c r="C10" i="3"/>
  <c r="O18" i="3"/>
  <c r="W18" i="3"/>
  <c r="C61" i="3"/>
  <c r="M9" i="3"/>
  <c r="U9" i="3" s="1"/>
  <c r="C30" i="3"/>
  <c r="M22" i="3"/>
  <c r="U22" i="3" s="1"/>
  <c r="C42" i="3"/>
  <c r="O14" i="3"/>
  <c r="W14" i="3"/>
  <c r="C63" i="3"/>
  <c r="M8" i="3"/>
  <c r="U8" i="3" s="1"/>
  <c r="C51" i="3"/>
  <c r="L12" i="3"/>
  <c r="T12" i="3" s="1"/>
  <c r="C28" i="3"/>
  <c r="O19" i="3"/>
  <c r="W19" i="3" s="1"/>
  <c r="C50" i="3"/>
  <c r="L14" i="3"/>
  <c r="T14" i="3" s="1"/>
  <c r="C69" i="3"/>
  <c r="C38" i="3"/>
  <c r="N14" i="3"/>
  <c r="V14" i="3" s="1"/>
  <c r="C7" i="3"/>
  <c r="N16" i="3"/>
  <c r="V16" i="3" s="1"/>
  <c r="C8" i="3"/>
  <c r="N15" i="3"/>
  <c r="V15" i="3" s="1"/>
  <c r="C9" i="3"/>
  <c r="O17" i="3"/>
  <c r="W17" i="3" s="1"/>
  <c r="C59" i="3"/>
  <c r="O8" i="3"/>
  <c r="W8" i="3"/>
  <c r="C36" i="3"/>
  <c r="L19" i="3"/>
  <c r="T19" i="3"/>
  <c r="C13" i="3"/>
  <c r="M17" i="3"/>
  <c r="U17" i="3"/>
  <c r="C17" i="3"/>
  <c r="L17" i="3"/>
  <c r="T17" i="3" s="1"/>
  <c r="C46" i="3"/>
  <c r="M14" i="3"/>
  <c r="C15" i="3"/>
  <c r="M16" i="3"/>
  <c r="U16" i="3" s="1"/>
  <c r="C16" i="3"/>
  <c r="M15" i="3"/>
  <c r="U15" i="3" s="1"/>
  <c r="C57" i="3"/>
  <c r="O9" i="3"/>
  <c r="W9" i="3"/>
  <c r="C12" i="3"/>
  <c r="O15" i="3"/>
  <c r="W15" i="3"/>
  <c r="C67" i="3"/>
  <c r="L8" i="3"/>
  <c r="T8" i="3"/>
  <c r="C44" i="3"/>
  <c r="O11" i="3"/>
  <c r="W11" i="3" s="1"/>
  <c r="C21" i="3"/>
  <c r="N21" i="3"/>
  <c r="V21" i="3" s="1"/>
  <c r="C26" i="3"/>
  <c r="O22" i="3"/>
  <c r="W22" i="3" s="1"/>
  <c r="C54" i="3"/>
  <c r="N10" i="3"/>
  <c r="V10" i="3" s="1"/>
  <c r="C23" i="3"/>
  <c r="N20" i="3"/>
  <c r="V20" i="3"/>
  <c r="C24" i="3"/>
  <c r="N19" i="3"/>
  <c r="V19" i="3"/>
  <c r="C46" i="7"/>
  <c r="C26" i="7"/>
  <c r="C16" i="7"/>
  <c r="C54" i="7"/>
  <c r="C44" i="7"/>
  <c r="C39" i="7"/>
  <c r="C35" i="7"/>
  <c r="C40" i="7"/>
  <c r="C36" i="7"/>
  <c r="C6" i="6"/>
  <c r="C9" i="6"/>
  <c r="C33" i="6"/>
  <c r="C24" i="6"/>
  <c r="C46" i="6"/>
  <c r="C66" i="6"/>
  <c r="C63" i="6"/>
  <c r="C59" i="6"/>
  <c r="C58" i="6"/>
  <c r="C61" i="6"/>
  <c r="C16" i="6"/>
  <c r="C55" i="6"/>
  <c r="C30" i="6"/>
  <c r="C67" i="6"/>
  <c r="C5" i="6"/>
  <c r="C21" i="6"/>
  <c r="C38" i="6"/>
  <c r="C51" i="6"/>
  <c r="C50" i="6"/>
  <c r="C29" i="6"/>
  <c r="C15" i="6"/>
  <c r="C47" i="6"/>
  <c r="C52" i="6"/>
  <c r="C20" i="6"/>
  <c r="C36" i="6"/>
  <c r="C35" i="6"/>
  <c r="C57" i="6"/>
  <c r="C64" i="6"/>
  <c r="C17" i="6"/>
  <c r="C8" i="6"/>
  <c r="C27" i="6"/>
  <c r="C19" i="6"/>
  <c r="C49" i="6"/>
  <c r="C56" i="6"/>
  <c r="C62" i="6"/>
  <c r="C28" i="6"/>
  <c r="C18" i="6"/>
  <c r="C10" i="6"/>
  <c r="C14" i="6"/>
  <c r="C41" i="6"/>
  <c r="C32" i="6"/>
  <c r="C54" i="6"/>
  <c r="C69" i="6"/>
  <c r="C7" i="7"/>
  <c r="C19" i="7"/>
  <c r="C68" i="7"/>
  <c r="C11" i="7"/>
  <c r="C47" i="7"/>
  <c r="C6" i="7"/>
  <c r="C66" i="7"/>
  <c r="C31" i="7"/>
  <c r="C29" i="7"/>
  <c r="C56" i="7"/>
  <c r="C65" i="7"/>
  <c r="C38" i="7"/>
  <c r="C23" i="7"/>
  <c r="C37" i="7"/>
  <c r="C12" i="7"/>
  <c r="C33" i="7"/>
  <c r="C61" i="7"/>
  <c r="C20" i="7"/>
  <c r="C28" i="7"/>
  <c r="C51" i="7"/>
  <c r="C58" i="7"/>
  <c r="C70" i="7"/>
  <c r="C64" i="7"/>
  <c r="C34" i="7"/>
  <c r="C53" i="7"/>
  <c r="C17" i="7"/>
  <c r="C57" i="7"/>
  <c r="C27" i="7"/>
  <c r="C69" i="7"/>
  <c r="C42" i="7"/>
  <c r="C62" i="7"/>
  <c r="C15" i="7"/>
  <c r="C43" i="7"/>
  <c r="C32" i="7"/>
  <c r="C45" i="7"/>
  <c r="C30" i="7"/>
  <c r="C21" i="7"/>
  <c r="C60" i="7"/>
  <c r="C10" i="7"/>
  <c r="C14" i="7"/>
  <c r="C8" i="7"/>
  <c r="C49" i="7"/>
  <c r="C25" i="7"/>
  <c r="C41" i="7"/>
  <c r="C67" i="7"/>
  <c r="C24" i="7"/>
  <c r="C9" i="7"/>
  <c r="C59" i="7"/>
  <c r="C18" i="7"/>
  <c r="C50" i="7"/>
  <c r="C63" i="7"/>
  <c r="C55" i="7"/>
  <c r="C48" i="7"/>
  <c r="C22" i="7"/>
  <c r="C13" i="7"/>
  <c r="C12" i="6"/>
  <c r="C34" i="6"/>
  <c r="C53" i="6"/>
  <c r="C25" i="6"/>
  <c r="C48" i="6"/>
  <c r="C31" i="6"/>
  <c r="C45" i="6"/>
  <c r="C68" i="6"/>
  <c r="C11" i="6"/>
  <c r="C26" i="6"/>
  <c r="C37" i="6"/>
  <c r="C22" i="6"/>
  <c r="C40" i="6"/>
  <c r="C23" i="6"/>
  <c r="C60" i="6"/>
  <c r="W15" i="7"/>
  <c r="T13" i="7"/>
  <c r="T15" i="7"/>
  <c r="T14" i="7"/>
  <c r="T17" i="13"/>
  <c r="T10" i="1"/>
  <c r="T12" i="1"/>
  <c r="T13" i="1"/>
  <c r="T14" i="1"/>
  <c r="T20" i="1"/>
  <c r="T22" i="1"/>
  <c r="T7" i="7"/>
  <c r="T9" i="7"/>
  <c r="T11" i="7"/>
  <c r="W20" i="10"/>
  <c r="W18" i="7"/>
  <c r="W17" i="7"/>
  <c r="W16" i="13"/>
  <c r="W22" i="12"/>
  <c r="W21" i="10"/>
  <c r="W8" i="1"/>
  <c r="W10" i="1"/>
  <c r="W11" i="1"/>
  <c r="W16" i="1"/>
  <c r="W17" i="1"/>
  <c r="W19" i="1"/>
  <c r="W13" i="7"/>
  <c r="W7" i="1"/>
  <c r="T20" i="12"/>
  <c r="W19" i="13"/>
  <c r="T13" i="14"/>
  <c r="T15" i="14"/>
  <c r="T21" i="9"/>
  <c r="T12" i="14"/>
  <c r="T14" i="14"/>
  <c r="T15" i="12"/>
  <c r="T8" i="13"/>
  <c r="T16" i="13"/>
  <c r="T18" i="13"/>
  <c r="T20" i="14"/>
  <c r="T10" i="12"/>
  <c r="T12" i="12"/>
  <c r="T16" i="12"/>
  <c r="T20" i="10"/>
  <c r="T8" i="1"/>
  <c r="T16" i="1"/>
  <c r="T19" i="1"/>
  <c r="T21" i="1"/>
  <c r="T8" i="7"/>
  <c r="T10" i="7"/>
  <c r="T17" i="14"/>
  <c r="T19" i="14"/>
  <c r="T9" i="12"/>
  <c r="T19" i="12"/>
  <c r="T21" i="12"/>
  <c r="T19" i="13"/>
  <c r="T15" i="1"/>
  <c r="T18" i="1"/>
  <c r="T12" i="7"/>
  <c r="Z9" i="10"/>
  <c r="V9" i="10"/>
  <c r="Z21" i="13"/>
  <c r="V21" i="13"/>
  <c r="Z14" i="7"/>
  <c r="V14" i="7"/>
  <c r="Z15" i="9"/>
  <c r="V15" i="9"/>
  <c r="U10" i="13"/>
  <c r="V14" i="10"/>
  <c r="U18" i="9"/>
  <c r="U12" i="12"/>
  <c r="W19" i="14"/>
  <c r="U13" i="13"/>
  <c r="U22" i="10"/>
  <c r="T17" i="9"/>
  <c r="T8" i="14"/>
  <c r="U17" i="12"/>
  <c r="U7" i="10"/>
  <c r="U11" i="10"/>
  <c r="U13" i="10"/>
  <c r="U16" i="10"/>
  <c r="U17" i="10"/>
  <c r="U18" i="10"/>
  <c r="U9" i="13"/>
  <c r="U11" i="13"/>
  <c r="U15" i="13"/>
  <c r="U19" i="7"/>
  <c r="U20" i="7"/>
  <c r="U21" i="7"/>
  <c r="U22" i="7"/>
  <c r="U15" i="12"/>
  <c r="U8" i="10"/>
  <c r="AA19" i="14"/>
  <c r="V7" i="14"/>
  <c r="V9" i="14"/>
  <c r="V20" i="14"/>
  <c r="V22" i="14"/>
  <c r="V7" i="12"/>
  <c r="W11" i="9"/>
  <c r="W12" i="9"/>
  <c r="W10" i="7"/>
  <c r="W11" i="7"/>
  <c r="W12" i="7"/>
  <c r="V10" i="10"/>
  <c r="V16" i="7"/>
  <c r="V9" i="1"/>
  <c r="V7" i="13"/>
  <c r="W20" i="14"/>
  <c r="U16" i="9"/>
  <c r="T10" i="14"/>
  <c r="W15" i="14"/>
  <c r="W18" i="14"/>
  <c r="U9" i="14"/>
  <c r="W16" i="14"/>
  <c r="V7" i="10"/>
  <c r="W22" i="14"/>
  <c r="W9" i="14"/>
  <c r="W13" i="14"/>
  <c r="V18" i="13"/>
  <c r="V19" i="7"/>
  <c r="V15" i="7"/>
  <c r="V7" i="1"/>
  <c r="W14" i="14"/>
  <c r="W17" i="14"/>
  <c r="V22" i="7"/>
  <c r="V16" i="12"/>
  <c r="V17" i="10"/>
  <c r="V18" i="7"/>
  <c r="V21" i="12"/>
  <c r="V15" i="10"/>
  <c r="W21" i="14"/>
  <c r="V20" i="7"/>
  <c r="V15" i="13"/>
  <c r="V17" i="7"/>
  <c r="V18" i="9"/>
  <c r="V20" i="9"/>
  <c r="T13" i="10"/>
  <c r="T16" i="10"/>
  <c r="V20" i="12"/>
  <c r="V8" i="10"/>
  <c r="W19" i="12"/>
  <c r="W8" i="10"/>
  <c r="W9" i="10"/>
  <c r="W10" i="10"/>
  <c r="W11" i="10"/>
  <c r="W18" i="13"/>
  <c r="W12" i="1"/>
  <c r="W13" i="1"/>
  <c r="W14" i="1"/>
  <c r="W14" i="7"/>
  <c r="W19" i="7"/>
  <c r="T13" i="9"/>
  <c r="W11" i="14"/>
  <c r="U16" i="13"/>
  <c r="T8" i="12"/>
  <c r="U18" i="1"/>
  <c r="V12" i="13"/>
  <c r="T18" i="10"/>
  <c r="U17" i="7"/>
  <c r="V22" i="10"/>
  <c r="U11" i="1"/>
  <c r="U23" i="1" s="1"/>
  <c r="W14" i="10"/>
  <c r="U16" i="1"/>
  <c r="W17" i="9"/>
  <c r="T20" i="13"/>
  <c r="T9" i="1"/>
  <c r="W23" i="1" s="1"/>
  <c r="T11" i="1"/>
  <c r="Y16" i="13"/>
  <c r="V20" i="10"/>
  <c r="W18" i="9"/>
  <c r="W20" i="9"/>
  <c r="W21" i="9"/>
  <c r="W22" i="9"/>
  <c r="W7" i="14"/>
  <c r="W8" i="14"/>
  <c r="T7" i="12"/>
  <c r="U17" i="13"/>
  <c r="U18" i="13"/>
  <c r="U20" i="13"/>
  <c r="U21" i="13"/>
  <c r="U22" i="13"/>
  <c r="U7" i="1"/>
  <c r="U10" i="1"/>
  <c r="U16" i="7"/>
  <c r="Z12" i="14"/>
  <c r="U13" i="1"/>
  <c r="U12" i="1"/>
  <c r="W12" i="14"/>
  <c r="V18" i="12"/>
  <c r="W22" i="10"/>
  <c r="W7" i="13"/>
  <c r="W8" i="13"/>
  <c r="W12" i="13"/>
  <c r="W14" i="13"/>
  <c r="W15" i="13"/>
  <c r="U14" i="1"/>
  <c r="W12" i="10"/>
  <c r="U17" i="1"/>
  <c r="U20" i="1"/>
  <c r="V13" i="9"/>
  <c r="U10" i="12"/>
  <c r="U11" i="12"/>
  <c r="U14" i="12"/>
  <c r="W20" i="12"/>
  <c r="T21" i="10"/>
  <c r="U9" i="1"/>
  <c r="V9" i="12"/>
  <c r="V10" i="12"/>
  <c r="V11" i="12"/>
  <c r="V12" i="12"/>
  <c r="V14" i="12"/>
  <c r="U11" i="7"/>
  <c r="T14" i="13"/>
  <c r="T11" i="13"/>
  <c r="W18" i="10"/>
  <c r="V18" i="1"/>
  <c r="W13" i="10"/>
  <c r="T16" i="7"/>
  <c r="W15" i="10"/>
  <c r="T17" i="7"/>
  <c r="T14" i="9"/>
  <c r="V17" i="1"/>
  <c r="U19" i="10"/>
  <c r="U16" i="14"/>
  <c r="U17" i="14"/>
  <c r="V19" i="10"/>
  <c r="U20" i="14"/>
  <c r="T7" i="10"/>
  <c r="W9" i="1"/>
  <c r="V15" i="12"/>
  <c r="W18" i="12"/>
  <c r="V15" i="1"/>
  <c r="V16" i="1"/>
  <c r="U8" i="7"/>
  <c r="T18" i="7"/>
  <c r="T13" i="13"/>
  <c r="V11" i="1"/>
  <c r="U17" i="9"/>
  <c r="V21" i="10"/>
  <c r="U10" i="7"/>
  <c r="U13" i="7"/>
  <c r="T10" i="13"/>
  <c r="T22" i="12"/>
  <c r="U21" i="10"/>
  <c r="U9" i="7"/>
  <c r="W14" i="9"/>
  <c r="V8" i="12"/>
  <c r="X20" i="12"/>
  <c r="V13" i="13"/>
  <c r="W20" i="1"/>
  <c r="W21" i="1"/>
  <c r="W22" i="1"/>
  <c r="W7" i="7"/>
  <c r="W8" i="7"/>
  <c r="W9" i="7"/>
  <c r="U12" i="7"/>
  <c r="U22" i="14"/>
  <c r="V19" i="1"/>
  <c r="U21" i="1"/>
  <c r="V14" i="1"/>
  <c r="U7" i="7"/>
  <c r="Z13" i="9"/>
  <c r="T12" i="13"/>
  <c r="T21" i="14"/>
  <c r="U22" i="1"/>
  <c r="T22" i="9"/>
  <c r="U11" i="14"/>
  <c r="V13" i="10"/>
  <c r="U15" i="10"/>
  <c r="U18" i="7"/>
  <c r="W10" i="14"/>
  <c r="V11" i="14"/>
  <c r="V17" i="12"/>
  <c r="V7" i="9"/>
  <c r="W10" i="12"/>
  <c r="T19" i="9"/>
  <c r="T18" i="12"/>
  <c r="U9" i="10"/>
  <c r="U10" i="10"/>
  <c r="T12" i="10"/>
  <c r="W19" i="10"/>
  <c r="W19" i="9"/>
  <c r="T18" i="9"/>
  <c r="Z15" i="12"/>
  <c r="AA20" i="12"/>
  <c r="T14" i="10"/>
  <c r="O23" i="13"/>
  <c r="V9" i="13"/>
  <c r="V19" i="13"/>
  <c r="U19" i="9"/>
  <c r="W8" i="12"/>
  <c r="U8" i="13"/>
  <c r="T9" i="13"/>
  <c r="U19" i="13"/>
  <c r="T20" i="7"/>
  <c r="T8" i="10"/>
  <c r="T17" i="12"/>
  <c r="T19" i="10"/>
  <c r="U20" i="10"/>
  <c r="W17" i="13"/>
  <c r="W18" i="1"/>
  <c r="V10" i="9"/>
  <c r="V11" i="9"/>
  <c r="V19" i="14"/>
  <c r="V11" i="10"/>
  <c r="V18" i="10"/>
  <c r="V14" i="13"/>
  <c r="T15" i="13"/>
  <c r="O23" i="1"/>
  <c r="V18" i="14"/>
  <c r="W14" i="12"/>
  <c r="W9" i="13"/>
  <c r="W15" i="9"/>
  <c r="V16" i="9"/>
  <c r="X19" i="9"/>
  <c r="V21" i="9"/>
  <c r="V10" i="14"/>
  <c r="U21" i="14"/>
  <c r="T22" i="14"/>
  <c r="W15" i="12"/>
  <c r="T11" i="10"/>
  <c r="T15" i="10"/>
  <c r="W16" i="10"/>
  <c r="W10" i="13"/>
  <c r="W11" i="13"/>
  <c r="Y23" i="1"/>
  <c r="AA23" i="1"/>
  <c r="S23" i="10"/>
  <c r="W16" i="7"/>
  <c r="T11" i="14"/>
  <c r="V14" i="9"/>
  <c r="W11" i="12"/>
  <c r="V17" i="13"/>
  <c r="W16" i="12"/>
  <c r="W13" i="12"/>
  <c r="V20" i="1"/>
  <c r="W21" i="12"/>
  <c r="AA15" i="9"/>
  <c r="X22" i="9"/>
  <c r="Z10" i="14"/>
  <c r="Z18" i="12"/>
  <c r="X19" i="10"/>
  <c r="X21" i="10"/>
  <c r="Y18" i="7"/>
  <c r="S23" i="1"/>
  <c r="T7" i="1"/>
  <c r="V21" i="14"/>
  <c r="V16" i="14"/>
  <c r="U15" i="1"/>
  <c r="U14" i="13"/>
  <c r="V17" i="14"/>
  <c r="T17" i="10"/>
  <c r="T7" i="13"/>
  <c r="U8" i="1"/>
  <c r="V13" i="7"/>
  <c r="U14" i="7"/>
  <c r="V9" i="7"/>
  <c r="V15" i="14"/>
  <c r="W21" i="13"/>
  <c r="W22" i="7"/>
  <c r="U19" i="14"/>
  <c r="T9" i="10"/>
  <c r="AA11" i="14"/>
  <c r="W9" i="12"/>
  <c r="V12" i="1"/>
  <c r="V10" i="13"/>
  <c r="W20" i="13"/>
  <c r="W20" i="7"/>
  <c r="U19" i="1"/>
  <c r="V8" i="7"/>
  <c r="V13" i="14"/>
  <c r="T10" i="9"/>
  <c r="T22" i="13"/>
  <c r="T17" i="1"/>
  <c r="V8" i="13"/>
  <c r="V17" i="9"/>
  <c r="V11" i="7"/>
  <c r="V22" i="1"/>
  <c r="T12" i="9"/>
  <c r="T16" i="9"/>
  <c r="W22" i="13"/>
  <c r="V13" i="1"/>
  <c r="S23" i="7"/>
  <c r="W17" i="10"/>
  <c r="X15" i="10"/>
  <c r="Z18" i="10"/>
  <c r="V22" i="12"/>
  <c r="W15" i="1"/>
  <c r="T21" i="13"/>
  <c r="T14" i="12"/>
  <c r="T9" i="9"/>
  <c r="V8" i="1"/>
  <c r="V7" i="7"/>
  <c r="Z11" i="10"/>
  <c r="X7" i="13"/>
  <c r="Z19" i="13"/>
  <c r="V10" i="7"/>
  <c r="T21" i="7"/>
  <c r="W21" i="7"/>
  <c r="W12" i="12"/>
  <c r="V21" i="1"/>
  <c r="T11" i="12"/>
  <c r="V16" i="13"/>
  <c r="T13" i="12"/>
  <c r="U8" i="9"/>
  <c r="X7" i="6"/>
  <c r="U13" i="3"/>
  <c r="C43" i="6"/>
  <c r="U18" i="3"/>
  <c r="T9" i="3"/>
  <c r="Z14" i="3"/>
  <c r="T13" i="3"/>
  <c r="T21" i="3"/>
  <c r="U20" i="3"/>
  <c r="U13" i="12"/>
  <c r="T10" i="3"/>
  <c r="U11" i="3"/>
  <c r="U20" i="9"/>
  <c r="U10" i="3"/>
  <c r="V8" i="3"/>
  <c r="V11" i="3"/>
  <c r="T22" i="3"/>
  <c r="U15" i="9"/>
  <c r="U20" i="12"/>
  <c r="V7" i="3"/>
  <c r="S23" i="3"/>
  <c r="T7" i="9"/>
  <c r="U9" i="9"/>
  <c r="Y23" i="6" l="1"/>
  <c r="AA23" i="6"/>
  <c r="V14" i="14"/>
  <c r="Z14" i="14"/>
  <c r="Y12" i="13"/>
  <c r="U12" i="13"/>
  <c r="U23" i="13" s="1"/>
  <c r="T8" i="6"/>
  <c r="T9" i="6"/>
  <c r="T10" i="6"/>
  <c r="T11" i="6"/>
  <c r="T12" i="6"/>
  <c r="T13" i="6"/>
  <c r="O23" i="9"/>
  <c r="S23" i="14"/>
  <c r="W16" i="9"/>
  <c r="Z19" i="9"/>
  <c r="U22" i="12"/>
  <c r="Y22" i="12"/>
  <c r="U12" i="3"/>
  <c r="Y12" i="3"/>
  <c r="Y23" i="3" s="1"/>
  <c r="O23" i="10"/>
  <c r="AA24" i="1"/>
  <c r="O23" i="7"/>
  <c r="V9" i="3"/>
  <c r="W23" i="3" s="1"/>
  <c r="V9" i="9"/>
  <c r="W23" i="9" s="1"/>
  <c r="T9" i="14"/>
  <c r="AA24" i="12"/>
  <c r="O23" i="12"/>
  <c r="T11" i="9"/>
  <c r="X11" i="9"/>
  <c r="AA23" i="9" s="1"/>
  <c r="V20" i="13"/>
  <c r="Z20" i="13"/>
  <c r="T22" i="10"/>
  <c r="X22" i="10"/>
  <c r="T22" i="7"/>
  <c r="X22" i="7"/>
  <c r="X15" i="9"/>
  <c r="T15" i="9"/>
  <c r="V8" i="14"/>
  <c r="W23" i="14" s="1"/>
  <c r="Z8" i="14"/>
  <c r="AA23" i="14" s="1"/>
  <c r="U16" i="12"/>
  <c r="Y16" i="12"/>
  <c r="O23" i="3"/>
  <c r="T7" i="6"/>
  <c r="S23" i="13"/>
  <c r="U14" i="3"/>
  <c r="U23" i="3" s="1"/>
  <c r="Y14" i="3"/>
  <c r="AA23" i="3" s="1"/>
  <c r="U8" i="12"/>
  <c r="U23" i="12" s="1"/>
  <c r="Y8" i="12"/>
  <c r="V12" i="10"/>
  <c r="W23" i="10" s="1"/>
  <c r="Z12" i="10"/>
  <c r="AA23" i="10" s="1"/>
  <c r="V21" i="7"/>
  <c r="Z21" i="7"/>
  <c r="S23" i="9"/>
  <c r="O23" i="14"/>
  <c r="U21" i="9"/>
  <c r="U23" i="9" s="1"/>
  <c r="U18" i="14"/>
  <c r="Y18" i="14"/>
  <c r="S23" i="12"/>
  <c r="AA7" i="12"/>
  <c r="W13" i="13"/>
  <c r="AA24" i="13" s="1"/>
  <c r="U15" i="7"/>
  <c r="W23" i="7" s="1"/>
  <c r="Y15" i="7"/>
  <c r="AA23" i="7" l="1"/>
  <c r="Y23" i="7"/>
  <c r="AA24" i="14"/>
  <c r="AA24" i="9"/>
  <c r="W23" i="13"/>
  <c r="AA24" i="10"/>
  <c r="Y23" i="12"/>
  <c r="AA23" i="12"/>
  <c r="Y23" i="13"/>
  <c r="Y23" i="9"/>
  <c r="Y23" i="10"/>
  <c r="AA24" i="7"/>
  <c r="W23" i="6"/>
  <c r="U23" i="6"/>
  <c r="AA24" i="6"/>
  <c r="AA24" i="3"/>
  <c r="U23" i="10"/>
  <c r="W23" i="12"/>
  <c r="U23" i="7"/>
  <c r="Y23" i="14"/>
  <c r="AA23" i="13"/>
  <c r="U23" i="14"/>
</calcChain>
</file>

<file path=xl/sharedStrings.xml><?xml version="1.0" encoding="utf-8"?>
<sst xmlns="http://schemas.openxmlformats.org/spreadsheetml/2006/main" count="1730" uniqueCount="118">
  <si>
    <t>Codon</t>
  </si>
  <si>
    <t>UUU</t>
  </si>
  <si>
    <t>UCU</t>
  </si>
  <si>
    <t>UAU</t>
  </si>
  <si>
    <t>UGU</t>
  </si>
  <si>
    <t>UUC</t>
  </si>
  <si>
    <t>UCC</t>
  </si>
  <si>
    <t>UAC</t>
  </si>
  <si>
    <t>UGC</t>
  </si>
  <si>
    <t>C</t>
  </si>
  <si>
    <t>UUA</t>
  </si>
  <si>
    <t>UCA</t>
  </si>
  <si>
    <t>UAA</t>
  </si>
  <si>
    <t>UGA</t>
  </si>
  <si>
    <t>A</t>
  </si>
  <si>
    <t>UUG</t>
  </si>
  <si>
    <t>UCG</t>
  </si>
  <si>
    <t>UAG</t>
  </si>
  <si>
    <t>UGG</t>
  </si>
  <si>
    <t>G</t>
  </si>
  <si>
    <t>CUU</t>
  </si>
  <si>
    <t>CCU</t>
  </si>
  <si>
    <t>CAU</t>
  </si>
  <si>
    <t>CGU</t>
  </si>
  <si>
    <t>CUC</t>
  </si>
  <si>
    <t>CCC</t>
  </si>
  <si>
    <t>CAC</t>
  </si>
  <si>
    <t>CGC</t>
  </si>
  <si>
    <t>CUA</t>
  </si>
  <si>
    <t>CCA</t>
  </si>
  <si>
    <t>CAA</t>
  </si>
  <si>
    <t>CGA</t>
  </si>
  <si>
    <t>CUG</t>
  </si>
  <si>
    <t>CCG</t>
  </si>
  <si>
    <t>CAG</t>
  </si>
  <si>
    <t>CGG</t>
  </si>
  <si>
    <t>AUU</t>
  </si>
  <si>
    <t>ACU</t>
  </si>
  <si>
    <t>AAU</t>
  </si>
  <si>
    <t>AGU</t>
  </si>
  <si>
    <t>AUC</t>
  </si>
  <si>
    <t>ACC</t>
  </si>
  <si>
    <t>AAC</t>
  </si>
  <si>
    <t>AGC</t>
  </si>
  <si>
    <t>AUA</t>
  </si>
  <si>
    <t>ACA</t>
  </si>
  <si>
    <t>AAA</t>
  </si>
  <si>
    <t>AGA</t>
  </si>
  <si>
    <t>AUG</t>
  </si>
  <si>
    <t>ACG</t>
  </si>
  <si>
    <t>AAG</t>
  </si>
  <si>
    <t>AGG</t>
  </si>
  <si>
    <t>GUU</t>
  </si>
  <si>
    <t>GCU</t>
  </si>
  <si>
    <t>GAU</t>
  </si>
  <si>
    <t>GGU</t>
  </si>
  <si>
    <t>GUC</t>
  </si>
  <si>
    <t>GCC</t>
  </si>
  <si>
    <t>GAC</t>
  </si>
  <si>
    <t>GGC</t>
  </si>
  <si>
    <t>GUA</t>
  </si>
  <si>
    <t>GCA</t>
  </si>
  <si>
    <t>GAA</t>
  </si>
  <si>
    <t>GGA</t>
  </si>
  <si>
    <t>GUG</t>
  </si>
  <si>
    <t>GCG</t>
  </si>
  <si>
    <t>GAG</t>
  </si>
  <si>
    <t>GGG</t>
  </si>
  <si>
    <t>Y</t>
  </si>
  <si>
    <t>usage</t>
  </si>
  <si>
    <t>Freq%</t>
  </si>
  <si>
    <t>Freq%</t>
    <phoneticPr fontId="1" type="noConversion"/>
  </si>
  <si>
    <t>Codons</t>
    <phoneticPr fontId="1" type="noConversion"/>
  </si>
  <si>
    <t>Usage</t>
    <phoneticPr fontId="1" type="noConversion"/>
  </si>
  <si>
    <t>FSS</t>
    <phoneticPr fontId="1" type="noConversion"/>
  </si>
  <si>
    <t>U</t>
    <phoneticPr fontId="1" type="noConversion"/>
  </si>
  <si>
    <t>C</t>
    <phoneticPr fontId="1" type="noConversion"/>
  </si>
  <si>
    <t>A</t>
    <phoneticPr fontId="1" type="noConversion"/>
  </si>
  <si>
    <t>G</t>
    <phoneticPr fontId="1" type="noConversion"/>
  </si>
  <si>
    <t>Sum</t>
    <phoneticPr fontId="1" type="noConversion"/>
  </si>
  <si>
    <t>Avr</t>
    <phoneticPr fontId="1" type="noConversion"/>
  </si>
  <si>
    <t>No</t>
  </si>
  <si>
    <t>AA</t>
  </si>
  <si>
    <t>FSS</t>
  </si>
  <si>
    <t>K</t>
  </si>
  <si>
    <t>N</t>
  </si>
  <si>
    <t>R</t>
  </si>
  <si>
    <t>S</t>
  </si>
  <si>
    <t>I</t>
  </si>
  <si>
    <t>M</t>
  </si>
  <si>
    <t>E</t>
  </si>
  <si>
    <t>D</t>
  </si>
  <si>
    <t>V</t>
  </si>
  <si>
    <t>Q</t>
  </si>
  <si>
    <t>H</t>
  </si>
  <si>
    <t>P</t>
  </si>
  <si>
    <t>L</t>
  </si>
  <si>
    <t>*</t>
  </si>
  <si>
    <t>W</t>
  </si>
  <si>
    <t>F</t>
  </si>
  <si>
    <t>NO</t>
  </si>
  <si>
    <t>Species</t>
  </si>
  <si>
    <t>H. sapiens</t>
  </si>
  <si>
    <t xml:space="preserve">M. musculus </t>
  </si>
  <si>
    <t>X. tropicalis</t>
  </si>
  <si>
    <t xml:space="preserve">D. rerio </t>
  </si>
  <si>
    <t>D. melanogaster</t>
  </si>
  <si>
    <t>C. elegans</t>
  </si>
  <si>
    <t>A. thaliana</t>
  </si>
  <si>
    <t xml:space="preserve">S. cerevisiae </t>
  </si>
  <si>
    <t>E.coli</t>
  </si>
  <si>
    <t>Average FSSs</t>
    <phoneticPr fontId="1" type="noConversion"/>
  </si>
  <si>
    <t>Cod</t>
    <phoneticPr fontId="0" type="Hiragana"/>
  </si>
  <si>
    <t>T</t>
    <phoneticPr fontId="0" type="Hiragana"/>
  </si>
  <si>
    <t>Equal usage</t>
  </si>
  <si>
    <t>Weighted Average</t>
    <phoneticPr fontId="1" type="noConversion"/>
  </si>
  <si>
    <t>Equal Usage</t>
    <phoneticPr fontId="1" type="noConversion"/>
  </si>
  <si>
    <t>The usage of codons in various species and their impact on frameshift substitution scores (Table 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</si>
</sst>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"/>
    <numFmt numFmtId="178" formatCode="0.000"/>
  </numFmts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2"/>
      <color rgb="FF000000"/>
      <name val="宋体"/>
      <charset val="134"/>
    </font>
    <font>
      <b/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2" fillId="0" borderId="0" xfId="1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177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workbookViewId="0">
      <selection activeCell="B3" sqref="B3"/>
    </sheetView>
  </sheetViews>
  <sheetFormatPr defaultRowHeight="14.4" x14ac:dyDescent="0.25"/>
  <cols>
    <col min="2" max="2" width="9" customWidth="1"/>
    <col min="3" max="3" width="19.6640625" bestFit="1" customWidth="1"/>
    <col min="4" max="4" width="15.44140625" bestFit="1" customWidth="1"/>
    <col min="5" max="5" width="17.77734375" bestFit="1" customWidth="1"/>
  </cols>
  <sheetData>
    <row r="2" spans="2:5" ht="32.4" customHeight="1" thickBot="1" x14ac:dyDescent="0.3">
      <c r="B2" s="18" t="s">
        <v>117</v>
      </c>
      <c r="C2" s="19"/>
      <c r="D2" s="19"/>
      <c r="E2" s="19"/>
    </row>
    <row r="3" spans="2:5" ht="15" customHeight="1" thickBot="1" x14ac:dyDescent="0.3">
      <c r="B3" s="17" t="s">
        <v>100</v>
      </c>
      <c r="C3" s="17" t="s">
        <v>101</v>
      </c>
      <c r="D3" s="17" t="s">
        <v>111</v>
      </c>
    </row>
    <row r="4" spans="2:5" ht="15.6" x14ac:dyDescent="0.25">
      <c r="B4" s="3">
        <v>1</v>
      </c>
      <c r="C4" s="13" t="s">
        <v>102</v>
      </c>
      <c r="D4" s="3">
        <v>-9.82</v>
      </c>
    </row>
    <row r="5" spans="2:5" ht="15.6" x14ac:dyDescent="0.25">
      <c r="B5" s="3">
        <v>2</v>
      </c>
      <c r="C5" s="13" t="s">
        <v>103</v>
      </c>
      <c r="D5" s="3">
        <v>-13.47</v>
      </c>
    </row>
    <row r="6" spans="2:5" ht="15.6" x14ac:dyDescent="0.25">
      <c r="B6" s="3">
        <v>3</v>
      </c>
      <c r="C6" s="13" t="s">
        <v>104</v>
      </c>
      <c r="D6" s="3">
        <v>-12.75</v>
      </c>
    </row>
    <row r="7" spans="2:5" ht="15.6" x14ac:dyDescent="0.25">
      <c r="B7" s="3">
        <v>4</v>
      </c>
      <c r="C7" s="13" t="s">
        <v>105</v>
      </c>
      <c r="D7" s="3">
        <v>-20.58</v>
      </c>
    </row>
    <row r="8" spans="2:5" ht="15.6" x14ac:dyDescent="0.25">
      <c r="B8" s="3">
        <v>5</v>
      </c>
      <c r="C8" s="13" t="s">
        <v>106</v>
      </c>
      <c r="D8" s="3">
        <v>-19.43</v>
      </c>
    </row>
    <row r="9" spans="2:5" ht="15.6" x14ac:dyDescent="0.25">
      <c r="B9" s="3">
        <v>6</v>
      </c>
      <c r="C9" s="13" t="s">
        <v>107</v>
      </c>
      <c r="D9" s="3">
        <v>-23.38</v>
      </c>
    </row>
    <row r="10" spans="2:5" ht="15.6" x14ac:dyDescent="0.25">
      <c r="B10" s="3">
        <v>7</v>
      </c>
      <c r="C10" s="13" t="s">
        <v>108</v>
      </c>
      <c r="D10" s="3">
        <v>-22.52</v>
      </c>
    </row>
    <row r="11" spans="2:5" ht="15.6" x14ac:dyDescent="0.25">
      <c r="B11" s="3">
        <v>8</v>
      </c>
      <c r="C11" s="13" t="s">
        <v>109</v>
      </c>
      <c r="D11" s="3">
        <v>-14.08</v>
      </c>
    </row>
    <row r="12" spans="2:5" ht="15.6" x14ac:dyDescent="0.25">
      <c r="B12" s="3">
        <v>9</v>
      </c>
      <c r="C12" s="13" t="s">
        <v>110</v>
      </c>
      <c r="D12" s="3">
        <v>-28.59</v>
      </c>
    </row>
    <row r="13" spans="2:5" ht="16.2" thickBot="1" x14ac:dyDescent="0.3">
      <c r="B13" s="4">
        <v>10</v>
      </c>
      <c r="C13" s="14" t="s">
        <v>114</v>
      </c>
      <c r="D13" s="4">
        <v>-22.27</v>
      </c>
    </row>
  </sheetData>
  <mergeCells count="1">
    <mergeCell ref="B2:E2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9"/>
  <sheetViews>
    <sheetView workbookViewId="0">
      <selection activeCell="G27" sqref="G27"/>
    </sheetView>
  </sheetViews>
  <sheetFormatPr defaultRowHeight="14.4" x14ac:dyDescent="0.25"/>
  <cols>
    <col min="1" max="1" width="8.5546875" bestFit="1" customWidth="1"/>
    <col min="2" max="2" width="10.5546875" bestFit="1" customWidth="1"/>
    <col min="3" max="3" width="12.77734375" bestFit="1" customWidth="1"/>
    <col min="4" max="4" width="4.109375" customWidth="1"/>
    <col min="5" max="5" width="5.6640625" customWidth="1"/>
    <col min="6" max="6" width="2.21875" customWidth="1"/>
    <col min="7" max="10" width="4.21875" customWidth="1"/>
    <col min="11" max="11" width="2.21875" customWidth="1"/>
    <col min="12" max="15" width="5.21875" customWidth="1"/>
    <col min="16" max="18" width="5.21875" bestFit="1" customWidth="1"/>
    <col min="19" max="20" width="7.21875" bestFit="1" customWidth="1"/>
    <col min="21" max="21" width="8.21875" bestFit="1" customWidth="1"/>
    <col min="22" max="22" width="7.21875" bestFit="1" customWidth="1"/>
    <col min="23" max="23" width="8.21875" bestFit="1" customWidth="1"/>
    <col min="24" max="24" width="7.21875" bestFit="1" customWidth="1"/>
    <col min="25" max="25" width="8.21875" bestFit="1" customWidth="1"/>
    <col min="26" max="26" width="7.21875" bestFit="1" customWidth="1"/>
    <col min="27" max="27" width="8.2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44236</v>
      </c>
      <c r="C5" s="2">
        <f>B5/$B$69*100</f>
        <v>3.3610150818675679</v>
      </c>
    </row>
    <row r="6" spans="1:27" ht="14.4" customHeight="1" x14ac:dyDescent="0.25">
      <c r="A6" t="s">
        <v>50</v>
      </c>
      <c r="B6">
        <v>13384</v>
      </c>
      <c r="C6" s="2">
        <f t="shared" ref="C6:C69" si="0">B6/$B$69*100</f>
        <v>1.0169053679291873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ht="14.4" customHeight="1" x14ac:dyDescent="0.25">
      <c r="A7" t="s">
        <v>42</v>
      </c>
      <c r="B7">
        <v>28319</v>
      </c>
      <c r="C7" s="2">
        <f t="shared" si="0"/>
        <v>2.1516544466816092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2.2264939406602591</v>
      </c>
      <c r="M7" s="10">
        <f t="shared" ref="M7:O22" ca="1" si="1">OFFSET($C$4,MATCH(H7,$A$5:$A$69,0),0)</f>
        <v>0.83470729020248458</v>
      </c>
      <c r="N7" s="10">
        <f t="shared" ca="1" si="1"/>
        <v>1.5997416707822059</v>
      </c>
      <c r="O7" s="10">
        <f t="shared" ca="1" si="1"/>
        <v>0.50951639250845271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625.64479732553275</v>
      </c>
      <c r="U7" s="11">
        <f t="shared" ref="U7:W22" ca="1" si="2">M7*Q7</f>
        <v>-134.38787372260001</v>
      </c>
      <c r="V7" s="11">
        <f t="shared" ca="1" si="2"/>
        <v>-65.589408502070441</v>
      </c>
      <c r="W7" s="11">
        <f t="shared" ca="1" si="2"/>
        <v>-19.871139307829655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ht="14.4" customHeight="1" x14ac:dyDescent="0.25">
      <c r="A8" t="s">
        <v>38</v>
      </c>
      <c r="B8">
        <v>22756</v>
      </c>
      <c r="C8" s="2">
        <f t="shared" si="0"/>
        <v>1.7289822588610719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1.6583975990578581</v>
      </c>
      <c r="M8" s="10">
        <f t="shared" ca="1" si="1"/>
        <v>0.86016031607339583</v>
      </c>
      <c r="N8" s="10">
        <f t="shared" ca="1" si="1"/>
        <v>1.2216692626220416</v>
      </c>
      <c r="O8" s="10">
        <f t="shared" ca="1" si="1"/>
        <v>0.64445541921513505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-18.24237358963644</v>
      </c>
      <c r="U8" s="11">
        <f t="shared" ca="1" si="2"/>
        <v>-52.469779280477148</v>
      </c>
      <c r="V8" s="11">
        <f t="shared" ca="1" si="2"/>
        <v>-114.83691068647191</v>
      </c>
      <c r="W8" s="11">
        <f t="shared" ca="1" si="2"/>
        <v>-12.244652965087566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ht="14.4" customHeight="1" x14ac:dyDescent="0.25">
      <c r="A9" t="s">
        <v>47</v>
      </c>
      <c r="B9">
        <v>2489</v>
      </c>
      <c r="C9" s="2">
        <f t="shared" si="0"/>
        <v>0.18911218326178625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1.3740835011206929</v>
      </c>
      <c r="M9" s="10">
        <f t="shared" ca="1" si="1"/>
        <v>0.69551342932036619</v>
      </c>
      <c r="N9" s="10">
        <f t="shared" ca="1" si="1"/>
        <v>0.20347224860388252</v>
      </c>
      <c r="O9" s="10">
        <f t="shared" ca="1" si="1"/>
        <v>8.9503476047562966E-2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145.65285111879345</v>
      </c>
      <c r="U9" s="11">
        <f t="shared" ca="1" si="2"/>
        <v>-53.554534057668199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ht="14.4" customHeight="1" x14ac:dyDescent="0.25">
      <c r="A10" t="s">
        <v>51</v>
      </c>
      <c r="B10">
        <v>1363</v>
      </c>
      <c r="C10" s="2">
        <f t="shared" si="0"/>
        <v>0.10355962466284238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1.367017437222201</v>
      </c>
      <c r="M10" s="10">
        <f t="shared" ca="1" si="1"/>
        <v>0.89252744747939061</v>
      </c>
      <c r="N10" s="10">
        <f t="shared" ca="1" si="1"/>
        <v>2.1806025149109145E-2</v>
      </c>
      <c r="O10" s="10">
        <f t="shared" ca="1" si="1"/>
        <v>1.5241423849865137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94.324203168331877</v>
      </c>
      <c r="U10" s="11">
        <f t="shared" ca="1" si="2"/>
        <v>-75.864833035748205</v>
      </c>
      <c r="V10" s="11">
        <f t="shared" ca="1" si="2"/>
        <v>0</v>
      </c>
      <c r="W10" s="11">
        <f t="shared" ca="1" si="2"/>
        <v>-320.06990084716784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ht="14.4" customHeight="1" x14ac:dyDescent="0.25">
      <c r="A11" t="s">
        <v>43</v>
      </c>
      <c r="B11">
        <v>21131</v>
      </c>
      <c r="C11" s="2">
        <f t="shared" si="0"/>
        <v>1.6055160885917259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1.0943281540857805</v>
      </c>
      <c r="M11" s="10">
        <f t="shared" ca="1" si="1"/>
        <v>0.69353797059605671</v>
      </c>
      <c r="N11" s="10">
        <f t="shared" ca="1" si="1"/>
        <v>1.2868594005242564</v>
      </c>
      <c r="O11" s="10">
        <f t="shared" ca="1" si="1"/>
        <v>2.1154883561904039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55.810735858374805</v>
      </c>
      <c r="U11" s="11">
        <f t="shared" ca="1" si="2"/>
        <v>-5.5483037647684537</v>
      </c>
      <c r="V11" s="11">
        <f t="shared" ca="1" si="2"/>
        <v>-132.54651825399841</v>
      </c>
      <c r="W11" s="11">
        <f t="shared" ca="1" si="2"/>
        <v>-209.43334726284999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ht="14.4" customHeight="1" x14ac:dyDescent="0.25">
      <c r="A12" t="s">
        <v>39</v>
      </c>
      <c r="B12">
        <v>11322</v>
      </c>
      <c r="C12" s="2">
        <f t="shared" si="0"/>
        <v>0.86023629525510004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1.1170459294153401</v>
      </c>
      <c r="M12" s="10">
        <f t="shared" ca="1" si="1"/>
        <v>0.54233939900467276</v>
      </c>
      <c r="N12" s="10">
        <f t="shared" ca="1" si="1"/>
        <v>0.973597234357786</v>
      </c>
      <c r="O12" s="10">
        <f t="shared" ca="1" si="1"/>
        <v>2.2262660031151462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-170.90802720054702</v>
      </c>
      <c r="U12" s="11">
        <f t="shared" ca="1" si="2"/>
        <v>210.42768681381304</v>
      </c>
      <c r="V12" s="11">
        <f t="shared" ca="1" si="2"/>
        <v>-35.049500436880294</v>
      </c>
      <c r="W12" s="11">
        <f t="shared" ca="1" si="2"/>
        <v>-95.729438133951291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ht="14.4" customHeight="1" x14ac:dyDescent="0.25">
      <c r="A13" t="s">
        <v>45</v>
      </c>
      <c r="B13">
        <v>8975</v>
      </c>
      <c r="C13" s="2">
        <f t="shared" si="0"/>
        <v>0.68191315579531209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0.38536640960376856</v>
      </c>
      <c r="M13" s="10">
        <f t="shared" ca="1" si="1"/>
        <v>0.84017779128518788</v>
      </c>
      <c r="N13" s="10">
        <f t="shared" ca="1" si="1"/>
        <v>1.5353873038787371</v>
      </c>
      <c r="O13" s="10">
        <f t="shared" ca="1" si="1"/>
        <v>0.34365383884815565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-26.590282262660029</v>
      </c>
      <c r="U13" s="11">
        <f t="shared" ca="1" si="2"/>
        <v>48.730311894540897</v>
      </c>
      <c r="V13" s="11">
        <f t="shared" ca="1" si="2"/>
        <v>64.486266762906965</v>
      </c>
      <c r="W13" s="11">
        <f t="shared" ca="1" si="2"/>
        <v>-5.8421152604186464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ht="14.4" customHeight="1" x14ac:dyDescent="0.25">
      <c r="A14" t="s">
        <v>49</v>
      </c>
      <c r="B14">
        <v>18970</v>
      </c>
      <c r="C14" s="2">
        <f t="shared" si="0"/>
        <v>1.4413250769289214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5.348174600159556</v>
      </c>
      <c r="M14" s="10">
        <f t="shared" ca="1" si="1"/>
        <v>2.3529992781977738</v>
      </c>
      <c r="N14" s="10">
        <f t="shared" ca="1" si="1"/>
        <v>2.898757740379136</v>
      </c>
      <c r="O14" s="10">
        <f t="shared" ca="1" si="1"/>
        <v>0.53056262584051972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-566.9065076169129</v>
      </c>
      <c r="U14" s="11">
        <f t="shared" ca="1" si="2"/>
        <v>112.94396535349314</v>
      </c>
      <c r="V14" s="11">
        <f t="shared" ca="1" si="2"/>
        <v>92.760247692132353</v>
      </c>
      <c r="W14" s="11">
        <f t="shared" ca="1" si="2"/>
        <v>-31.303194924590663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ht="14.4" customHeight="1" x14ac:dyDescent="0.25">
      <c r="A15" t="s">
        <v>41</v>
      </c>
      <c r="B15">
        <v>30972</v>
      </c>
      <c r="C15" s="2">
        <f t="shared" si="0"/>
        <v>2.3532272157428866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3.0521597082399423</v>
      </c>
      <c r="M15" s="10">
        <f t="shared" ca="1" si="1"/>
        <v>0.87961098658967452</v>
      </c>
      <c r="N15" s="10">
        <f t="shared" ca="1" si="1"/>
        <v>1.7289822588610719</v>
      </c>
      <c r="O15" s="10">
        <f t="shared" ca="1" si="1"/>
        <v>0.86023629525510004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-57.991034456558907</v>
      </c>
      <c r="U15" s="11">
        <f t="shared" ca="1" si="2"/>
        <v>-60.693158074687538</v>
      </c>
      <c r="V15" s="11">
        <f t="shared" ca="1" si="2"/>
        <v>-141.77654522660791</v>
      </c>
      <c r="W15" s="11">
        <f t="shared" ca="1" si="2"/>
        <v>-30.108270333928502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ht="14.4" customHeight="1" x14ac:dyDescent="0.25">
      <c r="A16" t="s">
        <v>37</v>
      </c>
      <c r="B16">
        <v>11577</v>
      </c>
      <c r="C16" s="2">
        <f t="shared" si="0"/>
        <v>0.87961098658967452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2.5324621053831251</v>
      </c>
      <c r="M16" s="10">
        <f t="shared" ca="1" si="1"/>
        <v>2.3532272157428866</v>
      </c>
      <c r="N16" s="10">
        <f t="shared" ca="1" si="1"/>
        <v>2.1516544466816092</v>
      </c>
      <c r="O16" s="10">
        <f t="shared" ca="1" si="1"/>
        <v>1.6055160885917259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-422.92117159898191</v>
      </c>
      <c r="U16" s="11">
        <f t="shared" ca="1" si="2"/>
        <v>-30.591953804657525</v>
      </c>
      <c r="V16" s="11">
        <f t="shared" ca="1" si="2"/>
        <v>94.672795653990804</v>
      </c>
      <c r="W16" s="11">
        <f t="shared" ca="1" si="2"/>
        <v>78.670288340994574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ht="14.4" customHeight="1" x14ac:dyDescent="0.25">
      <c r="A17" t="s">
        <v>44</v>
      </c>
      <c r="B17">
        <v>5345</v>
      </c>
      <c r="C17" s="2">
        <f t="shared" si="0"/>
        <v>0.40610872620901867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0.40610872620901867</v>
      </c>
      <c r="M17" s="10">
        <f t="shared" ca="1" si="1"/>
        <v>0.68191315579531209</v>
      </c>
      <c r="N17" s="10">
        <f t="shared" ca="1" si="1"/>
        <v>3.3610150818675679</v>
      </c>
      <c r="O17" s="10">
        <f t="shared" ca="1" si="1"/>
        <v>0.18911218326178625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-44.265851156783036</v>
      </c>
      <c r="U17" s="11">
        <f t="shared" ca="1" si="2"/>
        <v>-15.684002583292179</v>
      </c>
      <c r="V17" s="11">
        <f t="shared" ca="1" si="2"/>
        <v>467.18109637959196</v>
      </c>
      <c r="W17" s="11">
        <f t="shared" ca="1" si="2"/>
        <v>9.0773847965657399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ht="14.4" customHeight="1" x14ac:dyDescent="0.25">
      <c r="A18" t="s">
        <v>48</v>
      </c>
      <c r="B18">
        <v>36700</v>
      </c>
      <c r="C18" s="2">
        <f t="shared" si="0"/>
        <v>2.7884359685446185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2.7884359685446185</v>
      </c>
      <c r="M18" s="10">
        <f t="shared" ca="1" si="1"/>
        <v>1.4413250769289214</v>
      </c>
      <c r="N18" s="10">
        <f t="shared" ca="1" si="1"/>
        <v>1.0169053679291873</v>
      </c>
      <c r="O18" s="10">
        <f t="shared" ca="1" si="1"/>
        <v>0.10355962466284238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-264.90141701173877</v>
      </c>
      <c r="U18" s="11">
        <f t="shared" ca="1" si="2"/>
        <v>-36.033126923223037</v>
      </c>
      <c r="V18" s="11">
        <f t="shared" ca="1" si="2"/>
        <v>116.94411731185654</v>
      </c>
      <c r="W18" s="11">
        <f t="shared" ca="1" si="2"/>
        <v>0.62135774797705423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ht="14.4" customHeight="1" x14ac:dyDescent="0.25">
      <c r="A19" t="s">
        <v>40</v>
      </c>
      <c r="B19">
        <v>33331</v>
      </c>
      <c r="C19" s="2">
        <f t="shared" si="0"/>
        <v>2.5324621053831251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1.8258557155339437</v>
      </c>
      <c r="M19" s="10">
        <f t="shared" ca="1" si="1"/>
        <v>1.5195076549025566</v>
      </c>
      <c r="N19" s="10">
        <f t="shared" ca="1" si="1"/>
        <v>3.2013828211070168</v>
      </c>
      <c r="O19" s="10">
        <f t="shared" ca="1" si="1"/>
        <v>2.4811001785510771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-45.646392888348593</v>
      </c>
      <c r="U19" s="11">
        <f t="shared" ca="1" si="2"/>
        <v>-50.143752611784365</v>
      </c>
      <c r="V19" s="11">
        <f t="shared" ca="1" si="2"/>
        <v>-477.00604034494552</v>
      </c>
      <c r="W19" s="11">
        <f t="shared" ca="1" si="2"/>
        <v>-312.61862249743569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ht="14.4" customHeight="1" x14ac:dyDescent="0.25">
      <c r="A20" t="s">
        <v>36</v>
      </c>
      <c r="B20">
        <v>40171</v>
      </c>
      <c r="C20" s="2">
        <f t="shared" si="0"/>
        <v>3.0521597082399423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1.5368309083311171</v>
      </c>
      <c r="M20" s="10">
        <f t="shared" ca="1" si="1"/>
        <v>2.5755423014094139</v>
      </c>
      <c r="N20" s="10">
        <f t="shared" ca="1" si="1"/>
        <v>1.9157390874900277</v>
      </c>
      <c r="O20" s="10">
        <f t="shared" ca="1" si="1"/>
        <v>2.9909964669680504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-158.29358355810507</v>
      </c>
      <c r="U20" s="11">
        <f t="shared" ca="1" si="2"/>
        <v>69.539642138054177</v>
      </c>
      <c r="V20" s="11">
        <f t="shared" ca="1" si="2"/>
        <v>-9.5786954374501381</v>
      </c>
      <c r="W20" s="11">
        <f t="shared" ca="1" si="2"/>
        <v>77.765908141169305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ht="14.4" customHeight="1" x14ac:dyDescent="0.25">
      <c r="A21" t="s">
        <v>62</v>
      </c>
      <c r="B21">
        <v>52330</v>
      </c>
      <c r="C21" s="2">
        <f t="shared" si="0"/>
        <v>3.9759905785814689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1.0884017779128519</v>
      </c>
      <c r="M21" s="10">
        <f t="shared" ca="1" si="1"/>
        <v>2.0161075865212932</v>
      </c>
      <c r="N21" s="10">
        <f t="shared" ca="1" si="1"/>
        <v>3.9759905785814689</v>
      </c>
      <c r="O21" s="10">
        <f t="shared" ca="1" si="1"/>
        <v>0.77620332029024053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-92.514151122592409</v>
      </c>
      <c r="U21" s="11">
        <f t="shared" ca="1" si="2"/>
        <v>-10.080537932606466</v>
      </c>
      <c r="V21" s="11">
        <f t="shared" ca="1" si="2"/>
        <v>166.9916043004217</v>
      </c>
      <c r="W21" s="11">
        <f t="shared" ca="1" si="2"/>
        <v>-6.2096265623219242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ht="14.4" customHeight="1" x14ac:dyDescent="0.25">
      <c r="A22" t="s">
        <v>66</v>
      </c>
      <c r="B22">
        <v>23456</v>
      </c>
      <c r="C22" s="2">
        <f t="shared" si="0"/>
        <v>1.7821676860540214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2.6437716065797972</v>
      </c>
      <c r="M22" s="10">
        <f t="shared" ca="1" si="1"/>
        <v>3.4114652585191654</v>
      </c>
      <c r="N22" s="10">
        <f t="shared" ca="1" si="1"/>
        <v>1.7821676860540214</v>
      </c>
      <c r="O22" s="10">
        <f t="shared" ca="1" si="1"/>
        <v>1.0989628841697374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-235.29567298560195</v>
      </c>
      <c r="U22" s="11">
        <f t="shared" ca="1" si="2"/>
        <v>-30.703187326672488</v>
      </c>
      <c r="V22" s="11">
        <f t="shared" ca="1" si="2"/>
        <v>21.386012232648255</v>
      </c>
      <c r="W22" s="11">
        <f t="shared" ca="1" si="2"/>
        <v>296.71997872582909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ht="15" customHeight="1" x14ac:dyDescent="0.25">
      <c r="A23" t="s">
        <v>58</v>
      </c>
      <c r="B23">
        <v>25214</v>
      </c>
      <c r="C23" s="2">
        <f t="shared" si="0"/>
        <v>1.9157390874900277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1.5624999999999998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-1829.6941837936406</v>
      </c>
      <c r="V23" s="7" t="s">
        <v>80</v>
      </c>
      <c r="W23" s="16">
        <f ca="1">AVERAGE(T7:W22)</f>
        <v>-28.588971621775634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ht="15" customHeight="1" x14ac:dyDescent="0.25">
      <c r="A24" t="s">
        <v>54</v>
      </c>
      <c r="B24">
        <v>42135</v>
      </c>
      <c r="C24" s="2">
        <f t="shared" si="0"/>
        <v>3.2013828211070168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0.61936543822046342</v>
      </c>
    </row>
    <row r="25" spans="1:27" x14ac:dyDescent="0.25">
      <c r="A25" t="s">
        <v>63</v>
      </c>
      <c r="B25">
        <v>10216</v>
      </c>
      <c r="C25" s="2">
        <f t="shared" si="0"/>
        <v>0.77620332029024053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x14ac:dyDescent="0.25">
      <c r="A26" t="s">
        <v>67</v>
      </c>
      <c r="B26">
        <v>14464</v>
      </c>
      <c r="C26" s="2">
        <f t="shared" si="0"/>
        <v>1.0989628841697374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x14ac:dyDescent="0.25">
      <c r="A27" t="s">
        <v>59</v>
      </c>
      <c r="B27">
        <v>39366</v>
      </c>
      <c r="C27" s="2">
        <f t="shared" si="0"/>
        <v>2.9909964669680504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x14ac:dyDescent="0.25">
      <c r="A28" t="s">
        <v>55</v>
      </c>
      <c r="B28">
        <v>32655</v>
      </c>
      <c r="C28" s="2">
        <f t="shared" si="0"/>
        <v>2.4811001785510771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7" x14ac:dyDescent="0.25">
      <c r="A29" t="s">
        <v>61</v>
      </c>
      <c r="B29">
        <v>26535</v>
      </c>
      <c r="C29" s="2">
        <f t="shared" si="0"/>
        <v>2.0161075865212932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7" x14ac:dyDescent="0.25">
      <c r="A30" t="s">
        <v>65</v>
      </c>
      <c r="B30">
        <v>44900</v>
      </c>
      <c r="C30" s="2">
        <f t="shared" si="0"/>
        <v>3.4114652585191654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7" x14ac:dyDescent="0.25">
      <c r="A31" t="s">
        <v>57</v>
      </c>
      <c r="B31">
        <v>33898</v>
      </c>
      <c r="C31" s="2">
        <f t="shared" si="0"/>
        <v>2.5755423014094139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7" x14ac:dyDescent="0.25">
      <c r="A32" t="s">
        <v>53</v>
      </c>
      <c r="B32">
        <v>19999</v>
      </c>
      <c r="C32" s="2">
        <f t="shared" si="0"/>
        <v>1.5195076549025566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t="s">
        <v>60</v>
      </c>
      <c r="B33">
        <v>14325</v>
      </c>
      <c r="C33" s="2">
        <f t="shared" si="0"/>
        <v>1.0884017779128519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t="s">
        <v>64</v>
      </c>
      <c r="B34">
        <v>34796</v>
      </c>
      <c r="C34" s="2">
        <f t="shared" si="0"/>
        <v>2.6437716065797972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t="s">
        <v>56</v>
      </c>
      <c r="B35">
        <v>20227</v>
      </c>
      <c r="C35" s="2">
        <f t="shared" si="0"/>
        <v>1.5368309083311171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t="s">
        <v>52</v>
      </c>
      <c r="B36">
        <v>24031</v>
      </c>
      <c r="C36" s="2">
        <f t="shared" si="0"/>
        <v>1.8258557155339437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t="s">
        <v>30</v>
      </c>
      <c r="B37">
        <v>20208</v>
      </c>
      <c r="C37" s="2">
        <f t="shared" si="0"/>
        <v>1.5353873038787371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t="s">
        <v>34</v>
      </c>
      <c r="B38">
        <v>38152</v>
      </c>
      <c r="C38" s="2">
        <f t="shared" si="0"/>
        <v>2.898757740379136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t="s">
        <v>26</v>
      </c>
      <c r="B39">
        <v>12814</v>
      </c>
      <c r="C39" s="2">
        <f t="shared" si="0"/>
        <v>0.973597234357786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t="s">
        <v>22</v>
      </c>
      <c r="B40">
        <v>16937</v>
      </c>
      <c r="C40" s="2">
        <f t="shared" si="0"/>
        <v>1.2868594005242564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t="s">
        <v>31</v>
      </c>
      <c r="B41">
        <v>4523</v>
      </c>
      <c r="C41" s="2">
        <f t="shared" si="0"/>
        <v>0.34365383884815565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t="s">
        <v>35</v>
      </c>
      <c r="B42">
        <v>6983</v>
      </c>
      <c r="C42" s="2">
        <f t="shared" si="0"/>
        <v>0.53056262584051972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t="s">
        <v>27</v>
      </c>
      <c r="B43">
        <v>29301</v>
      </c>
      <c r="C43" s="2">
        <f t="shared" si="0"/>
        <v>2.2262660031151462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t="s">
        <v>23</v>
      </c>
      <c r="B44">
        <v>27843</v>
      </c>
      <c r="C44" s="2">
        <f t="shared" si="0"/>
        <v>2.1154883561904039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t="s">
        <v>29</v>
      </c>
      <c r="B45">
        <v>11058</v>
      </c>
      <c r="C45" s="2">
        <f t="shared" si="0"/>
        <v>0.84017779128518788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t="s">
        <v>33</v>
      </c>
      <c r="B46">
        <v>30969</v>
      </c>
      <c r="C46" s="2">
        <f t="shared" si="0"/>
        <v>2.3529992781977738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t="s">
        <v>25</v>
      </c>
      <c r="B47">
        <v>7138</v>
      </c>
      <c r="C47" s="2">
        <f t="shared" si="0"/>
        <v>0.54233939900467276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t="s">
        <v>21</v>
      </c>
      <c r="B48">
        <v>9128</v>
      </c>
      <c r="C48" s="2">
        <f t="shared" si="0"/>
        <v>0.69353797059605671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t="s">
        <v>28</v>
      </c>
      <c r="B49">
        <v>5072</v>
      </c>
      <c r="C49" s="2">
        <f t="shared" si="0"/>
        <v>0.38536640960376856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t="s">
        <v>32</v>
      </c>
      <c r="B50">
        <v>70390</v>
      </c>
      <c r="C50" s="2">
        <f t="shared" si="0"/>
        <v>5.348174600159556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t="s">
        <v>24</v>
      </c>
      <c r="B51">
        <v>14702</v>
      </c>
      <c r="C51" s="2">
        <f t="shared" si="0"/>
        <v>1.1170459294153401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t="s">
        <v>20</v>
      </c>
      <c r="B52">
        <v>14403</v>
      </c>
      <c r="C52" s="2">
        <f t="shared" si="0"/>
        <v>1.0943281540857805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t="s">
        <v>12</v>
      </c>
      <c r="B53">
        <v>2678</v>
      </c>
      <c r="C53" s="2">
        <f t="shared" si="0"/>
        <v>0.20347224860388252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t="s">
        <v>17</v>
      </c>
      <c r="B54">
        <v>287</v>
      </c>
      <c r="C54" s="2">
        <f t="shared" si="0"/>
        <v>2.1806025149109145E-2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t="s">
        <v>7</v>
      </c>
      <c r="B55">
        <v>16079</v>
      </c>
      <c r="C55" s="2">
        <f t="shared" si="0"/>
        <v>1.2216692626220416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t="s">
        <v>3</v>
      </c>
      <c r="B56">
        <v>21055</v>
      </c>
      <c r="C56" s="2">
        <f t="shared" si="0"/>
        <v>1.5997416707822059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t="s">
        <v>13</v>
      </c>
      <c r="B57">
        <v>1178</v>
      </c>
      <c r="C57" s="2">
        <f t="shared" si="0"/>
        <v>8.9503476047562966E-2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t="s">
        <v>18</v>
      </c>
      <c r="B58">
        <v>20060</v>
      </c>
      <c r="C58" s="2">
        <f t="shared" si="0"/>
        <v>1.5241423849865137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t="s">
        <v>8</v>
      </c>
      <c r="B59">
        <v>8482</v>
      </c>
      <c r="C59" s="2">
        <f t="shared" si="0"/>
        <v>0.64445541921513505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t="s">
        <v>4</v>
      </c>
      <c r="B60">
        <v>6706</v>
      </c>
      <c r="C60" s="2">
        <f t="shared" si="0"/>
        <v>0.50951639250845271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t="s">
        <v>11</v>
      </c>
      <c r="B61">
        <v>9154</v>
      </c>
      <c r="C61" s="2">
        <f t="shared" si="0"/>
        <v>0.69551342932036619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t="s">
        <v>16</v>
      </c>
      <c r="B62">
        <v>11747</v>
      </c>
      <c r="C62" s="2">
        <f t="shared" si="0"/>
        <v>0.89252744747939061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t="s">
        <v>6</v>
      </c>
      <c r="B63">
        <v>11321</v>
      </c>
      <c r="C63" s="2">
        <f t="shared" si="0"/>
        <v>0.86016031607339583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t="s">
        <v>2</v>
      </c>
      <c r="B64">
        <v>10986</v>
      </c>
      <c r="C64" s="2">
        <f t="shared" si="0"/>
        <v>0.83470729020248458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t="s">
        <v>10</v>
      </c>
      <c r="B65">
        <v>18085</v>
      </c>
      <c r="C65" s="2">
        <f t="shared" si="0"/>
        <v>1.3740835011206929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t="s">
        <v>15</v>
      </c>
      <c r="B66">
        <v>17992</v>
      </c>
      <c r="C66" s="2">
        <f t="shared" si="0"/>
        <v>1.367017437222201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t="s">
        <v>5</v>
      </c>
      <c r="B67">
        <v>21827</v>
      </c>
      <c r="C67" s="2">
        <f t="shared" si="0"/>
        <v>1.6583975990578581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t="s">
        <v>1</v>
      </c>
      <c r="B68">
        <v>29304</v>
      </c>
      <c r="C68" s="2">
        <f t="shared" si="0"/>
        <v>2.2264939406602591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>
        <f>SUM(B5:B68)</f>
        <v>1316150</v>
      </c>
      <c r="C69" s="2">
        <f t="shared" si="0"/>
        <v>100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2:2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2:2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2:2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2:2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2:2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2:2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2:2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2:2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2:2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I27" sqref="I27"/>
    </sheetView>
  </sheetViews>
  <sheetFormatPr defaultRowHeight="14.4" x14ac:dyDescent="0.25"/>
  <sheetData>
    <row r="1" spans="1:4" x14ac:dyDescent="0.25">
      <c r="A1" t="s">
        <v>81</v>
      </c>
      <c r="B1" t="s">
        <v>112</v>
      </c>
      <c r="C1" t="s">
        <v>82</v>
      </c>
      <c r="D1" t="s">
        <v>83</v>
      </c>
    </row>
    <row r="2" spans="1:4" x14ac:dyDescent="0.25">
      <c r="A2">
        <v>1</v>
      </c>
      <c r="B2" t="s">
        <v>46</v>
      </c>
      <c r="C2" t="s">
        <v>84</v>
      </c>
      <c r="D2">
        <v>139</v>
      </c>
    </row>
    <row r="3" spans="1:4" x14ac:dyDescent="0.25">
      <c r="A3">
        <v>2</v>
      </c>
      <c r="B3" t="s">
        <v>50</v>
      </c>
      <c r="C3" t="s">
        <v>84</v>
      </c>
      <c r="D3">
        <v>115</v>
      </c>
    </row>
    <row r="4" spans="1:4" x14ac:dyDescent="0.25">
      <c r="A4">
        <v>3</v>
      </c>
      <c r="B4" t="s">
        <v>42</v>
      </c>
      <c r="C4" t="s">
        <v>85</v>
      </c>
      <c r="D4">
        <v>44</v>
      </c>
    </row>
    <row r="5" spans="1:4" x14ac:dyDescent="0.25">
      <c r="A5">
        <v>4</v>
      </c>
      <c r="B5" t="s">
        <v>38</v>
      </c>
      <c r="C5" t="s">
        <v>85</v>
      </c>
      <c r="D5">
        <v>-82</v>
      </c>
    </row>
    <row r="6" spans="1:4" x14ac:dyDescent="0.25">
      <c r="A6">
        <v>5</v>
      </c>
      <c r="B6" t="s">
        <v>47</v>
      </c>
      <c r="C6" t="s">
        <v>86</v>
      </c>
      <c r="D6">
        <v>48</v>
      </c>
    </row>
    <row r="7" spans="1:4" x14ac:dyDescent="0.25">
      <c r="A7">
        <v>6</v>
      </c>
      <c r="B7" t="s">
        <v>51</v>
      </c>
      <c r="C7" t="s">
        <v>86</v>
      </c>
      <c r="D7">
        <v>6</v>
      </c>
    </row>
    <row r="8" spans="1:4" x14ac:dyDescent="0.25">
      <c r="A8">
        <v>7</v>
      </c>
      <c r="B8" t="s">
        <v>43</v>
      </c>
      <c r="C8" t="s">
        <v>87</v>
      </c>
      <c r="D8">
        <v>49</v>
      </c>
    </row>
    <row r="9" spans="1:4" x14ac:dyDescent="0.25">
      <c r="A9">
        <v>8</v>
      </c>
      <c r="B9" t="s">
        <v>39</v>
      </c>
      <c r="C9" t="s">
        <v>87</v>
      </c>
      <c r="D9">
        <v>-35</v>
      </c>
    </row>
    <row r="10" spans="1:4" x14ac:dyDescent="0.25">
      <c r="A10">
        <v>9</v>
      </c>
      <c r="B10" t="s">
        <v>45</v>
      </c>
      <c r="C10" t="s">
        <v>113</v>
      </c>
      <c r="D10">
        <v>-23</v>
      </c>
    </row>
    <row r="11" spans="1:4" x14ac:dyDescent="0.25">
      <c r="A11">
        <v>10</v>
      </c>
      <c r="B11" t="s">
        <v>49</v>
      </c>
      <c r="C11" t="s">
        <v>113</v>
      </c>
      <c r="D11">
        <v>-25</v>
      </c>
    </row>
    <row r="12" spans="1:4" x14ac:dyDescent="0.25">
      <c r="A12">
        <v>11</v>
      </c>
      <c r="B12" t="s">
        <v>41</v>
      </c>
      <c r="C12" t="s">
        <v>113</v>
      </c>
      <c r="D12">
        <v>-13</v>
      </c>
    </row>
    <row r="13" spans="1:4" x14ac:dyDescent="0.25">
      <c r="A13">
        <v>12</v>
      </c>
      <c r="B13" t="s">
        <v>37</v>
      </c>
      <c r="C13" t="s">
        <v>113</v>
      </c>
      <c r="D13">
        <v>-69</v>
      </c>
    </row>
    <row r="14" spans="1:4" x14ac:dyDescent="0.25">
      <c r="A14">
        <v>13</v>
      </c>
      <c r="B14" t="s">
        <v>44</v>
      </c>
      <c r="C14" t="s">
        <v>88</v>
      </c>
      <c r="D14">
        <v>-109</v>
      </c>
    </row>
    <row r="15" spans="1:4" x14ac:dyDescent="0.25">
      <c r="A15">
        <v>14</v>
      </c>
      <c r="B15" t="s">
        <v>48</v>
      </c>
      <c r="C15" t="s">
        <v>89</v>
      </c>
      <c r="D15">
        <v>-95</v>
      </c>
    </row>
    <row r="16" spans="1:4" x14ac:dyDescent="0.25">
      <c r="A16">
        <v>15</v>
      </c>
      <c r="B16" t="s">
        <v>40</v>
      </c>
      <c r="C16" t="s">
        <v>88</v>
      </c>
      <c r="D16">
        <v>-167</v>
      </c>
    </row>
    <row r="17" spans="1:4" x14ac:dyDescent="0.25">
      <c r="A17">
        <v>16</v>
      </c>
      <c r="B17" t="s">
        <v>36</v>
      </c>
      <c r="C17" t="s">
        <v>88</v>
      </c>
      <c r="D17">
        <v>-19</v>
      </c>
    </row>
    <row r="18" spans="1:4" x14ac:dyDescent="0.25">
      <c r="A18">
        <v>17</v>
      </c>
      <c r="B18" t="s">
        <v>62</v>
      </c>
      <c r="C18" t="s">
        <v>90</v>
      </c>
      <c r="D18">
        <v>42</v>
      </c>
    </row>
    <row r="19" spans="1:4" x14ac:dyDescent="0.25">
      <c r="A19">
        <v>18</v>
      </c>
      <c r="B19" t="s">
        <v>66</v>
      </c>
      <c r="C19" t="s">
        <v>90</v>
      </c>
      <c r="D19">
        <v>12</v>
      </c>
    </row>
    <row r="20" spans="1:4" x14ac:dyDescent="0.25">
      <c r="A20">
        <v>19</v>
      </c>
      <c r="B20" t="s">
        <v>58</v>
      </c>
      <c r="C20" t="s">
        <v>91</v>
      </c>
      <c r="D20">
        <v>-5</v>
      </c>
    </row>
    <row r="21" spans="1:4" x14ac:dyDescent="0.25">
      <c r="A21">
        <v>20</v>
      </c>
      <c r="B21" t="s">
        <v>54</v>
      </c>
      <c r="C21" t="s">
        <v>91</v>
      </c>
      <c r="D21">
        <v>-149</v>
      </c>
    </row>
    <row r="22" spans="1:4" x14ac:dyDescent="0.25">
      <c r="A22">
        <v>21</v>
      </c>
      <c r="B22" t="s">
        <v>63</v>
      </c>
      <c r="C22" t="s">
        <v>19</v>
      </c>
      <c r="D22">
        <v>-8</v>
      </c>
    </row>
    <row r="23" spans="1:4" x14ac:dyDescent="0.25">
      <c r="A23">
        <v>22</v>
      </c>
      <c r="B23" t="s">
        <v>67</v>
      </c>
      <c r="C23" t="s">
        <v>19</v>
      </c>
      <c r="D23">
        <v>270</v>
      </c>
    </row>
    <row r="24" spans="1:4" x14ac:dyDescent="0.25">
      <c r="A24">
        <v>23</v>
      </c>
      <c r="B24" t="s">
        <v>59</v>
      </c>
      <c r="C24" t="s">
        <v>19</v>
      </c>
      <c r="D24">
        <v>26</v>
      </c>
    </row>
    <row r="25" spans="1:4" x14ac:dyDescent="0.25">
      <c r="A25">
        <v>24</v>
      </c>
      <c r="B25" t="s">
        <v>55</v>
      </c>
      <c r="C25" t="s">
        <v>19</v>
      </c>
      <c r="D25">
        <v>-126</v>
      </c>
    </row>
    <row r="26" spans="1:4" x14ac:dyDescent="0.25">
      <c r="A26">
        <v>25</v>
      </c>
      <c r="B26" t="s">
        <v>61</v>
      </c>
      <c r="C26" t="s">
        <v>14</v>
      </c>
      <c r="D26">
        <v>-5</v>
      </c>
    </row>
    <row r="27" spans="1:4" x14ac:dyDescent="0.25">
      <c r="A27">
        <v>26</v>
      </c>
      <c r="B27" t="s">
        <v>65</v>
      </c>
      <c r="C27" t="s">
        <v>14</v>
      </c>
      <c r="D27">
        <v>-9</v>
      </c>
    </row>
    <row r="28" spans="1:4" x14ac:dyDescent="0.25">
      <c r="A28">
        <v>27</v>
      </c>
      <c r="B28" t="s">
        <v>57</v>
      </c>
      <c r="C28" t="s">
        <v>14</v>
      </c>
      <c r="D28">
        <v>27</v>
      </c>
    </row>
    <row r="29" spans="1:4" x14ac:dyDescent="0.25">
      <c r="A29">
        <v>28</v>
      </c>
      <c r="B29" t="s">
        <v>53</v>
      </c>
      <c r="C29" t="s">
        <v>14</v>
      </c>
      <c r="D29">
        <v>-33</v>
      </c>
    </row>
    <row r="30" spans="1:4" x14ac:dyDescent="0.25">
      <c r="A30">
        <v>29</v>
      </c>
      <c r="B30" t="s">
        <v>60</v>
      </c>
      <c r="C30" t="s">
        <v>92</v>
      </c>
      <c r="D30">
        <v>-85</v>
      </c>
    </row>
    <row r="31" spans="1:4" x14ac:dyDescent="0.25">
      <c r="A31">
        <v>30</v>
      </c>
      <c r="B31" t="s">
        <v>64</v>
      </c>
      <c r="C31" t="s">
        <v>92</v>
      </c>
      <c r="D31">
        <v>-89</v>
      </c>
    </row>
    <row r="32" spans="1:4" x14ac:dyDescent="0.25">
      <c r="A32">
        <v>31</v>
      </c>
      <c r="B32" t="s">
        <v>56</v>
      </c>
      <c r="C32" t="s">
        <v>92</v>
      </c>
      <c r="D32">
        <v>-103</v>
      </c>
    </row>
    <row r="33" spans="1:4" x14ac:dyDescent="0.25">
      <c r="A33">
        <v>32</v>
      </c>
      <c r="B33" t="s">
        <v>52</v>
      </c>
      <c r="C33" t="s">
        <v>92</v>
      </c>
      <c r="D33">
        <v>-25</v>
      </c>
    </row>
    <row r="34" spans="1:4" x14ac:dyDescent="0.25">
      <c r="A34">
        <v>33</v>
      </c>
      <c r="B34" t="s">
        <v>30</v>
      </c>
      <c r="C34" t="s">
        <v>93</v>
      </c>
      <c r="D34">
        <v>42</v>
      </c>
    </row>
    <row r="35" spans="1:4" x14ac:dyDescent="0.25">
      <c r="A35">
        <v>34</v>
      </c>
      <c r="B35" t="s">
        <v>34</v>
      </c>
      <c r="C35" t="s">
        <v>93</v>
      </c>
      <c r="D35">
        <v>32</v>
      </c>
    </row>
    <row r="36" spans="1:4" x14ac:dyDescent="0.25">
      <c r="A36">
        <v>35</v>
      </c>
      <c r="B36" t="s">
        <v>26</v>
      </c>
      <c r="C36" t="s">
        <v>94</v>
      </c>
      <c r="D36">
        <v>-36</v>
      </c>
    </row>
    <row r="37" spans="1:4" x14ac:dyDescent="0.25">
      <c r="A37">
        <v>36</v>
      </c>
      <c r="B37" t="s">
        <v>22</v>
      </c>
      <c r="C37" t="s">
        <v>94</v>
      </c>
      <c r="D37">
        <v>-103</v>
      </c>
    </row>
    <row r="38" spans="1:4" x14ac:dyDescent="0.25">
      <c r="A38">
        <v>37</v>
      </c>
      <c r="B38" t="s">
        <v>31</v>
      </c>
      <c r="C38" t="s">
        <v>86</v>
      </c>
      <c r="D38">
        <v>-17</v>
      </c>
    </row>
    <row r="39" spans="1:4" x14ac:dyDescent="0.25">
      <c r="A39">
        <v>38</v>
      </c>
      <c r="B39" t="s">
        <v>35</v>
      </c>
      <c r="C39" t="s">
        <v>86</v>
      </c>
      <c r="D39">
        <v>-59</v>
      </c>
    </row>
    <row r="40" spans="1:4" x14ac:dyDescent="0.25">
      <c r="A40">
        <v>39</v>
      </c>
      <c r="B40" t="s">
        <v>27</v>
      </c>
      <c r="C40" t="s">
        <v>86</v>
      </c>
      <c r="D40">
        <v>-43</v>
      </c>
    </row>
    <row r="41" spans="1:4" x14ac:dyDescent="0.25">
      <c r="A41">
        <v>40</v>
      </c>
      <c r="B41" t="s">
        <v>23</v>
      </c>
      <c r="C41" t="s">
        <v>86</v>
      </c>
      <c r="D41">
        <v>-99</v>
      </c>
    </row>
    <row r="42" spans="1:4" x14ac:dyDescent="0.25">
      <c r="A42">
        <v>41</v>
      </c>
      <c r="B42" t="s">
        <v>29</v>
      </c>
      <c r="C42" t="s">
        <v>95</v>
      </c>
      <c r="D42">
        <v>58</v>
      </c>
    </row>
    <row r="43" spans="1:4" x14ac:dyDescent="0.25">
      <c r="A43">
        <v>42</v>
      </c>
      <c r="B43" t="s">
        <v>33</v>
      </c>
      <c r="C43" t="s">
        <v>95</v>
      </c>
      <c r="D43">
        <v>48</v>
      </c>
    </row>
    <row r="44" spans="1:4" x14ac:dyDescent="0.25">
      <c r="A44">
        <v>43</v>
      </c>
      <c r="B44" t="s">
        <v>25</v>
      </c>
      <c r="C44" t="s">
        <v>95</v>
      </c>
      <c r="D44">
        <v>388</v>
      </c>
    </row>
    <row r="45" spans="1:4" x14ac:dyDescent="0.25">
      <c r="A45">
        <v>44</v>
      </c>
      <c r="B45" t="s">
        <v>21</v>
      </c>
      <c r="C45" t="s">
        <v>95</v>
      </c>
      <c r="D45">
        <v>-8</v>
      </c>
    </row>
    <row r="46" spans="1:4" x14ac:dyDescent="0.25">
      <c r="A46">
        <v>45</v>
      </c>
      <c r="B46" t="s">
        <v>28</v>
      </c>
      <c r="C46" t="s">
        <v>96</v>
      </c>
      <c r="D46">
        <v>-69</v>
      </c>
    </row>
    <row r="47" spans="1:4" x14ac:dyDescent="0.25">
      <c r="A47">
        <v>46</v>
      </c>
      <c r="B47" t="s">
        <v>32</v>
      </c>
      <c r="C47" t="s">
        <v>96</v>
      </c>
      <c r="D47">
        <v>-106</v>
      </c>
    </row>
    <row r="48" spans="1:4" x14ac:dyDescent="0.25">
      <c r="A48">
        <v>47</v>
      </c>
      <c r="B48" t="s">
        <v>24</v>
      </c>
      <c r="C48" t="s">
        <v>96</v>
      </c>
      <c r="D48">
        <v>-153</v>
      </c>
    </row>
    <row r="49" spans="1:4" x14ac:dyDescent="0.25">
      <c r="A49">
        <v>48</v>
      </c>
      <c r="B49" t="s">
        <v>20</v>
      </c>
      <c r="C49" t="s">
        <v>96</v>
      </c>
      <c r="D49">
        <v>51</v>
      </c>
    </row>
    <row r="50" spans="1:4" x14ac:dyDescent="0.25">
      <c r="A50">
        <v>49</v>
      </c>
      <c r="B50" t="s">
        <v>12</v>
      </c>
      <c r="C50" t="s">
        <v>97</v>
      </c>
      <c r="D50">
        <v>0</v>
      </c>
    </row>
    <row r="51" spans="1:4" x14ac:dyDescent="0.25">
      <c r="A51">
        <v>50</v>
      </c>
      <c r="B51" t="s">
        <v>17</v>
      </c>
      <c r="C51" t="s">
        <v>97</v>
      </c>
      <c r="D51">
        <v>0</v>
      </c>
    </row>
    <row r="52" spans="1:4" x14ac:dyDescent="0.25">
      <c r="A52">
        <v>51</v>
      </c>
      <c r="B52" t="s">
        <v>7</v>
      </c>
      <c r="C52" t="s">
        <v>68</v>
      </c>
      <c r="D52">
        <v>-94</v>
      </c>
    </row>
    <row r="53" spans="1:4" x14ac:dyDescent="0.25">
      <c r="A53">
        <v>52</v>
      </c>
      <c r="B53" t="s">
        <v>3</v>
      </c>
      <c r="C53" t="s">
        <v>68</v>
      </c>
      <c r="D53">
        <v>-41</v>
      </c>
    </row>
    <row r="54" spans="1:4" x14ac:dyDescent="0.25">
      <c r="A54">
        <v>53</v>
      </c>
      <c r="B54" t="s">
        <v>13</v>
      </c>
      <c r="C54" t="s">
        <v>97</v>
      </c>
      <c r="D54">
        <v>0</v>
      </c>
    </row>
    <row r="55" spans="1:4" x14ac:dyDescent="0.25">
      <c r="A55">
        <v>54</v>
      </c>
      <c r="B55" t="s">
        <v>18</v>
      </c>
      <c r="C55" t="s">
        <v>98</v>
      </c>
      <c r="D55">
        <v>-210</v>
      </c>
    </row>
    <row r="56" spans="1:4" x14ac:dyDescent="0.25">
      <c r="A56">
        <v>55</v>
      </c>
      <c r="B56" t="s">
        <v>8</v>
      </c>
      <c r="C56" t="s">
        <v>9</v>
      </c>
      <c r="D56">
        <v>-19</v>
      </c>
    </row>
    <row r="57" spans="1:4" x14ac:dyDescent="0.25">
      <c r="A57">
        <v>56</v>
      </c>
      <c r="B57" t="s">
        <v>4</v>
      </c>
      <c r="C57" t="s">
        <v>9</v>
      </c>
      <c r="D57">
        <v>-39</v>
      </c>
    </row>
    <row r="58" spans="1:4" x14ac:dyDescent="0.25">
      <c r="A58">
        <v>57</v>
      </c>
      <c r="B58" t="s">
        <v>11</v>
      </c>
      <c r="C58" t="s">
        <v>87</v>
      </c>
      <c r="D58">
        <v>-77</v>
      </c>
    </row>
    <row r="59" spans="1:4" x14ac:dyDescent="0.25">
      <c r="A59">
        <v>58</v>
      </c>
      <c r="B59" t="s">
        <v>16</v>
      </c>
      <c r="C59" t="s">
        <v>87</v>
      </c>
      <c r="D59">
        <v>-85</v>
      </c>
    </row>
    <row r="60" spans="1:4" x14ac:dyDescent="0.25">
      <c r="A60">
        <v>59</v>
      </c>
      <c r="B60" t="s">
        <v>6</v>
      </c>
      <c r="C60" t="s">
        <v>87</v>
      </c>
      <c r="D60">
        <v>-61</v>
      </c>
    </row>
    <row r="61" spans="1:4" x14ac:dyDescent="0.25">
      <c r="A61">
        <v>60</v>
      </c>
      <c r="B61" t="s">
        <v>2</v>
      </c>
      <c r="C61" t="s">
        <v>87</v>
      </c>
      <c r="D61">
        <v>-161</v>
      </c>
    </row>
    <row r="62" spans="1:4" x14ac:dyDescent="0.25">
      <c r="A62">
        <v>61</v>
      </c>
      <c r="B62" t="s">
        <v>10</v>
      </c>
      <c r="C62" t="s">
        <v>96</v>
      </c>
      <c r="D62">
        <v>106</v>
      </c>
    </row>
    <row r="63" spans="1:4" x14ac:dyDescent="0.25">
      <c r="A63">
        <v>62</v>
      </c>
      <c r="B63" t="s">
        <v>15</v>
      </c>
      <c r="C63" t="s">
        <v>96</v>
      </c>
      <c r="D63">
        <v>69</v>
      </c>
    </row>
    <row r="64" spans="1:4" x14ac:dyDescent="0.25">
      <c r="A64">
        <v>63</v>
      </c>
      <c r="B64" t="s">
        <v>5</v>
      </c>
      <c r="C64" t="s">
        <v>99</v>
      </c>
      <c r="D64">
        <v>-11</v>
      </c>
    </row>
    <row r="65" spans="1:4" x14ac:dyDescent="0.25">
      <c r="A65">
        <v>64</v>
      </c>
      <c r="B65" t="s">
        <v>1</v>
      </c>
      <c r="C65" t="s">
        <v>99</v>
      </c>
      <c r="D65">
        <v>281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69"/>
  <sheetViews>
    <sheetView workbookViewId="0">
      <selection activeCell="E27" sqref="E27"/>
    </sheetView>
  </sheetViews>
  <sheetFormatPr defaultRowHeight="14.4" x14ac:dyDescent="0.25"/>
  <cols>
    <col min="1" max="1" width="6.5546875" style="1" bestFit="1" customWidth="1"/>
    <col min="2" max="2" width="9.5546875" style="1" bestFit="1" customWidth="1"/>
    <col min="3" max="3" width="10.44140625" style="1" customWidth="1"/>
    <col min="4" max="4" width="3.44140625" style="1" customWidth="1"/>
    <col min="5" max="5" width="3.88671875" style="1" customWidth="1"/>
    <col min="6" max="6" width="2.5546875" style="1" bestFit="1" customWidth="1"/>
    <col min="7" max="10" width="4.5546875" style="1" bestFit="1" customWidth="1"/>
    <col min="11" max="11" width="2.5546875" style="1" bestFit="1" customWidth="1"/>
    <col min="12" max="15" width="5.5546875" style="1" bestFit="1" customWidth="1"/>
    <col min="16" max="18" width="5.77734375" style="1" bestFit="1" customWidth="1"/>
    <col min="19" max="24" width="7.88671875" style="1" bestFit="1" customWidth="1"/>
    <col min="25" max="25" width="9" style="1" bestFit="1" customWidth="1"/>
    <col min="26" max="27" width="7.88671875" style="1" bestFit="1" customWidth="1"/>
    <col min="28" max="16384" width="8.88671875" style="1"/>
  </cols>
  <sheetData>
    <row r="4" spans="1:27" x14ac:dyDescent="0.25">
      <c r="A4" s="1" t="s">
        <v>0</v>
      </c>
      <c r="B4" t="s">
        <v>69</v>
      </c>
      <c r="C4" s="1" t="s">
        <v>70</v>
      </c>
    </row>
    <row r="5" spans="1:27" x14ac:dyDescent="0.25">
      <c r="A5" s="1" t="s">
        <v>46</v>
      </c>
      <c r="B5" s="1">
        <v>1278709</v>
      </c>
      <c r="C5" s="5">
        <f>B5*100/$B$69</f>
        <v>2.7359114336907311</v>
      </c>
    </row>
    <row r="6" spans="1:27" x14ac:dyDescent="0.25">
      <c r="A6" s="1" t="s">
        <v>50</v>
      </c>
      <c r="B6" s="1">
        <v>1514856</v>
      </c>
      <c r="C6" s="5">
        <f t="shared" ref="C6:C69" si="0">B6*100/$B$69</f>
        <v>3.2411689061350204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x14ac:dyDescent="0.25">
      <c r="A7" s="1" t="s">
        <v>42</v>
      </c>
      <c r="B7" s="1">
        <v>853096</v>
      </c>
      <c r="C7" s="5">
        <f t="shared" si="0"/>
        <v>1.8252746328021683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1.6815413375078707</v>
      </c>
      <c r="M7" s="10">
        <f t="shared" ref="M7:O22" ca="1" si="1">OFFSET($C$4,MATCH(H7,$A$5:$A$69,0),0)</f>
        <v>1.6430629728263879</v>
      </c>
      <c r="N7" s="10">
        <f t="shared" ca="1" si="1"/>
        <v>1.1974700731972578</v>
      </c>
      <c r="O7" s="10">
        <f t="shared" ca="1" si="1"/>
        <v>1.0323965193768756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472.51311583971165</v>
      </c>
      <c r="U7" s="11">
        <f t="shared" ref="U7:W22" ca="1" si="2">M7*Q7</f>
        <v>-264.53313862504848</v>
      </c>
      <c r="V7" s="11">
        <f t="shared" ca="1" si="2"/>
        <v>-49.096273001087575</v>
      </c>
      <c r="W7" s="11">
        <f t="shared" ca="1" si="2"/>
        <v>-40.263464255698146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x14ac:dyDescent="0.25">
      <c r="A8" s="1" t="s">
        <v>38</v>
      </c>
      <c r="B8" s="1">
        <v>841943</v>
      </c>
      <c r="C8" s="5">
        <f t="shared" si="0"/>
        <v>1.8014117991004013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1.7641423020815652</v>
      </c>
      <c r="M8" s="10">
        <f t="shared" ca="1" si="1"/>
        <v>1.732703184497618</v>
      </c>
      <c r="N8" s="10">
        <f t="shared" ca="1" si="1"/>
        <v>1.3773217667448978</v>
      </c>
      <c r="O8" s="10">
        <f t="shared" ca="1" si="1"/>
        <v>1.1002172046345291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-19.405565322897218</v>
      </c>
      <c r="U8" s="11">
        <f t="shared" ca="1" si="2"/>
        <v>-105.69489425435469</v>
      </c>
      <c r="V8" s="11">
        <f t="shared" ca="1" si="2"/>
        <v>-129.46824607402039</v>
      </c>
      <c r="W8" s="11">
        <f t="shared" ca="1" si="2"/>
        <v>-20.904126888056052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x14ac:dyDescent="0.25">
      <c r="A9" s="1" t="s">
        <v>47</v>
      </c>
      <c r="B9" s="1">
        <v>606821</v>
      </c>
      <c r="C9" s="5">
        <f t="shared" si="0"/>
        <v>1.2983474051591433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0.83904188101691146</v>
      </c>
      <c r="M9" s="10">
        <f t="shared" ca="1" si="1"/>
        <v>1.387869939447284</v>
      </c>
      <c r="N9" s="10">
        <f t="shared" ca="1" si="1"/>
        <v>4.336732505165556E-2</v>
      </c>
      <c r="O9" s="10">
        <f t="shared" ca="1" si="1"/>
        <v>7.7530139156928843E-2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88.938439387792613</v>
      </c>
      <c r="U9" s="11">
        <f t="shared" ca="1" si="2"/>
        <v>-106.86598533744086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x14ac:dyDescent="0.25">
      <c r="A10" s="1" t="s">
        <v>51</v>
      </c>
      <c r="B10" s="1">
        <v>564566</v>
      </c>
      <c r="C10" s="5">
        <f t="shared" si="0"/>
        <v>1.2079390811146564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1.3209200668244927</v>
      </c>
      <c r="M10" s="10">
        <f t="shared" ca="1" si="1"/>
        <v>0.4222371484690397</v>
      </c>
      <c r="N10" s="10">
        <f t="shared" ca="1" si="1"/>
        <v>3.4451658591038423E-2</v>
      </c>
      <c r="O10" s="10">
        <f t="shared" ca="1" si="1"/>
        <v>1.1571538017507956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91.143484610889999</v>
      </c>
      <c r="U10" s="11">
        <f t="shared" ca="1" si="2"/>
        <v>-35.890157619868376</v>
      </c>
      <c r="V10" s="11">
        <f t="shared" ca="1" si="2"/>
        <v>0</v>
      </c>
      <c r="W10" s="11">
        <f t="shared" ca="1" si="2"/>
        <v>-243.00229836766709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x14ac:dyDescent="0.25">
      <c r="A11" s="1" t="s">
        <v>43</v>
      </c>
      <c r="B11" s="1">
        <v>925046</v>
      </c>
      <c r="C11" s="5">
        <f t="shared" si="0"/>
        <v>1.9792180457710675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1.3767226818855332</v>
      </c>
      <c r="M11" s="10">
        <f t="shared" ca="1" si="1"/>
        <v>1.8882384515214006</v>
      </c>
      <c r="N11" s="10">
        <f t="shared" ca="1" si="1"/>
        <v>1.1596207476181082</v>
      </c>
      <c r="O11" s="10">
        <f t="shared" ca="1" si="1"/>
        <v>0.45561901266835542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70.212856776162184</v>
      </c>
      <c r="U11" s="11">
        <f t="shared" ca="1" si="2"/>
        <v>-15.105907612171205</v>
      </c>
      <c r="V11" s="11">
        <f t="shared" ca="1" si="2"/>
        <v>-119.44093700466514</v>
      </c>
      <c r="W11" s="11">
        <f t="shared" ca="1" si="2"/>
        <v>-45.106282254167184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x14ac:dyDescent="0.25">
      <c r="A12" s="1" t="s">
        <v>39</v>
      </c>
      <c r="B12" s="1">
        <v>642614</v>
      </c>
      <c r="C12" s="5">
        <f t="shared" si="0"/>
        <v>1.3749297064850059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1.7843678348514751</v>
      </c>
      <c r="M12" s="10">
        <f t="shared" ca="1" si="1"/>
        <v>1.9262161524275572</v>
      </c>
      <c r="N12" s="10">
        <f t="shared" ca="1" si="1"/>
        <v>1.4632776065310349</v>
      </c>
      <c r="O12" s="10">
        <f t="shared" ca="1" si="1"/>
        <v>0.92580648536319077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-273.0082787322757</v>
      </c>
      <c r="U12" s="11">
        <f t="shared" ca="1" si="2"/>
        <v>747.37186714189215</v>
      </c>
      <c r="V12" s="11">
        <f t="shared" ca="1" si="2"/>
        <v>-52.677993835117256</v>
      </c>
      <c r="W12" s="11">
        <f t="shared" ca="1" si="2"/>
        <v>-39.809678870617205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x14ac:dyDescent="0.25">
      <c r="A13" s="1" t="s">
        <v>45</v>
      </c>
      <c r="B13" s="1">
        <v>758699</v>
      </c>
      <c r="C13" s="5">
        <f t="shared" si="0"/>
        <v>1.6233038704112694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0.73635659653301466</v>
      </c>
      <c r="M13" s="10">
        <f t="shared" ca="1" si="1"/>
        <v>1.8519959571186184</v>
      </c>
      <c r="N13" s="10">
        <f t="shared" ca="1" si="1"/>
        <v>1.3779443870808805</v>
      </c>
      <c r="O13" s="10">
        <f t="shared" ca="1" si="1"/>
        <v>0.63755252610228774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-50.808605160778015</v>
      </c>
      <c r="U13" s="11">
        <f t="shared" ca="1" si="2"/>
        <v>107.41576551287987</v>
      </c>
      <c r="V13" s="11">
        <f t="shared" ca="1" si="2"/>
        <v>57.873664257396982</v>
      </c>
      <c r="W13" s="11">
        <f t="shared" ca="1" si="2"/>
        <v>-10.838392943738892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x14ac:dyDescent="0.25">
      <c r="A14" s="1" t="s">
        <v>49</v>
      </c>
      <c r="B14" s="1">
        <v>268386</v>
      </c>
      <c r="C14" s="5">
        <f t="shared" si="0"/>
        <v>0.57423567523378694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3.6766329924633201</v>
      </c>
      <c r="M14" s="10">
        <f t="shared" ca="1" si="1"/>
        <v>0.64313899241586381</v>
      </c>
      <c r="N14" s="10">
        <f t="shared" ca="1" si="1"/>
        <v>3.5667415729567788</v>
      </c>
      <c r="O14" s="10">
        <f t="shared" ca="1" si="1"/>
        <v>1.1051232817149694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-389.72309720111195</v>
      </c>
      <c r="U14" s="11">
        <f t="shared" ca="1" si="2"/>
        <v>30.870671635961465</v>
      </c>
      <c r="V14" s="11">
        <f t="shared" ca="1" si="2"/>
        <v>114.13573033461692</v>
      </c>
      <c r="W14" s="11">
        <f t="shared" ca="1" si="2"/>
        <v>-65.202273621183195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x14ac:dyDescent="0.25">
      <c r="A15" s="1" t="s">
        <v>41</v>
      </c>
      <c r="B15" s="1">
        <v>830011</v>
      </c>
      <c r="C15" s="5">
        <f t="shared" si="0"/>
        <v>1.7758822257363305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1.6222041217765784</v>
      </c>
      <c r="M15" s="10">
        <f t="shared" ca="1" si="1"/>
        <v>1.4102714340099576</v>
      </c>
      <c r="N15" s="10">
        <f t="shared" ca="1" si="1"/>
        <v>1.8014117991004013</v>
      </c>
      <c r="O15" s="10">
        <f t="shared" ca="1" si="1"/>
        <v>1.3749297064850059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-30.82187831375499</v>
      </c>
      <c r="U15" s="11">
        <f t="shared" ca="1" si="2"/>
        <v>-97.308728946687069</v>
      </c>
      <c r="V15" s="11">
        <f t="shared" ca="1" si="2"/>
        <v>-147.7157675262329</v>
      </c>
      <c r="W15" s="11">
        <f t="shared" ca="1" si="2"/>
        <v>-48.122539726975205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x14ac:dyDescent="0.25">
      <c r="A16" s="1" t="s">
        <v>37</v>
      </c>
      <c r="B16" s="1">
        <v>659132</v>
      </c>
      <c r="C16" s="5">
        <f t="shared" si="0"/>
        <v>1.4102714340099576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1.8913130406032117</v>
      </c>
      <c r="M16" s="10">
        <f t="shared" ca="1" si="1"/>
        <v>1.7758822257363305</v>
      </c>
      <c r="N16" s="10">
        <f t="shared" ca="1" si="1"/>
        <v>1.8252746328021683</v>
      </c>
      <c r="O16" s="10">
        <f t="shared" ca="1" si="1"/>
        <v>1.9792180457710675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-315.84927778073637</v>
      </c>
      <c r="U16" s="11">
        <f t="shared" ca="1" si="2"/>
        <v>-23.086468934572295</v>
      </c>
      <c r="V16" s="11">
        <f t="shared" ca="1" si="2"/>
        <v>80.312083843295397</v>
      </c>
      <c r="W16" s="11">
        <f t="shared" ca="1" si="2"/>
        <v>96.981684242782308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x14ac:dyDescent="0.25">
      <c r="A17" s="1" t="s">
        <v>44</v>
      </c>
      <c r="B17" s="1">
        <v>364577</v>
      </c>
      <c r="C17" s="5">
        <f t="shared" si="0"/>
        <v>0.78004485990218697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0.78004485990218697</v>
      </c>
      <c r="M17" s="10">
        <f t="shared" ca="1" si="1"/>
        <v>1.6233038704112694</v>
      </c>
      <c r="N17" s="10">
        <f t="shared" ca="1" si="1"/>
        <v>2.7359114336907311</v>
      </c>
      <c r="O17" s="10">
        <f t="shared" ca="1" si="1"/>
        <v>1.2983474051591433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-85.024889729338383</v>
      </c>
      <c r="U17" s="11">
        <f t="shared" ca="1" si="2"/>
        <v>-37.335989019459198</v>
      </c>
      <c r="V17" s="11">
        <f t="shared" ca="1" si="2"/>
        <v>380.29168928301164</v>
      </c>
      <c r="W17" s="11">
        <f t="shared" ca="1" si="2"/>
        <v>62.320675447638877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x14ac:dyDescent="0.25">
      <c r="A18" s="1" t="s">
        <v>48</v>
      </c>
      <c r="B18" s="1">
        <v>992637</v>
      </c>
      <c r="C18" s="5">
        <f t="shared" si="0"/>
        <v>2.1238349912329282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2.1238349912329282</v>
      </c>
      <c r="M18" s="10">
        <f t="shared" ca="1" si="1"/>
        <v>0.57423567523378694</v>
      </c>
      <c r="N18" s="10">
        <f t="shared" ca="1" si="1"/>
        <v>3.2411689061350204</v>
      </c>
      <c r="O18" s="10">
        <f t="shared" ca="1" si="1"/>
        <v>1.2079390811146564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-201.76432416712817</v>
      </c>
      <c r="U18" s="11">
        <f t="shared" ca="1" si="2"/>
        <v>-14.355891880844673</v>
      </c>
      <c r="V18" s="11">
        <f t="shared" ca="1" si="2"/>
        <v>372.73442420552732</v>
      </c>
      <c r="W18" s="11">
        <f t="shared" ca="1" si="2"/>
        <v>7.2476344866879385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x14ac:dyDescent="0.25">
      <c r="A19" s="1" t="s">
        <v>40</v>
      </c>
      <c r="B19" s="1">
        <v>883961</v>
      </c>
      <c r="C19" s="5">
        <f t="shared" si="0"/>
        <v>1.8913130406032117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1.1571987331152478</v>
      </c>
      <c r="M19" s="10">
        <f t="shared" ca="1" si="1"/>
        <v>1.8780005191926141</v>
      </c>
      <c r="N19" s="10">
        <f t="shared" ca="1" si="1"/>
        <v>2.3841822939913522</v>
      </c>
      <c r="O19" s="10">
        <f t="shared" ca="1" si="1"/>
        <v>1.0752118305224021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-28.929968327881195</v>
      </c>
      <c r="U19" s="11">
        <f t="shared" ca="1" si="2"/>
        <v>-61.974017133356263</v>
      </c>
      <c r="V19" s="11">
        <f t="shared" ca="1" si="2"/>
        <v>-355.24316180471146</v>
      </c>
      <c r="W19" s="11">
        <f t="shared" ca="1" si="2"/>
        <v>-135.47669064582266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x14ac:dyDescent="0.25">
      <c r="A20" s="1" t="s">
        <v>36</v>
      </c>
      <c r="B20" s="1">
        <v>758185</v>
      </c>
      <c r="C20" s="5">
        <f t="shared" si="0"/>
        <v>1.6222041217765784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1.3556841053779143</v>
      </c>
      <c r="M20" s="10">
        <f t="shared" ca="1" si="1"/>
        <v>2.642751598470733</v>
      </c>
      <c r="N20" s="10">
        <f t="shared" ca="1" si="1"/>
        <v>2.4798689835645988</v>
      </c>
      <c r="O20" s="10">
        <f t="shared" ca="1" si="1"/>
        <v>2.0367879611672337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-139.63546285392516</v>
      </c>
      <c r="U20" s="11">
        <f t="shared" ca="1" si="2"/>
        <v>71.354293158709794</v>
      </c>
      <c r="V20" s="11">
        <f t="shared" ca="1" si="2"/>
        <v>-12.399344917822994</v>
      </c>
      <c r="W20" s="11">
        <f t="shared" ca="1" si="2"/>
        <v>52.956486990348075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x14ac:dyDescent="0.25">
      <c r="A21" s="1" t="s">
        <v>62</v>
      </c>
      <c r="B21" s="1">
        <v>1562110</v>
      </c>
      <c r="C21" s="5">
        <f t="shared" si="0"/>
        <v>3.3422730345079512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0.75485548115468382</v>
      </c>
      <c r="M21" s="10">
        <f t="shared" ca="1" si="1"/>
        <v>1.686729840307726</v>
      </c>
      <c r="N21" s="10">
        <f t="shared" ca="1" si="1"/>
        <v>3.3422730345079512</v>
      </c>
      <c r="O21" s="10">
        <f t="shared" ca="1" si="1"/>
        <v>1.6748123307839349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-64.162715898148122</v>
      </c>
      <c r="U21" s="11">
        <f t="shared" ca="1" si="2"/>
        <v>-8.4336492015386302</v>
      </c>
      <c r="V21" s="11">
        <f t="shared" ca="1" si="2"/>
        <v>140.37546744933394</v>
      </c>
      <c r="W21" s="11">
        <f t="shared" ca="1" si="2"/>
        <v>-13.398498646271479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x14ac:dyDescent="0.25">
      <c r="A22" s="1" t="s">
        <v>66</v>
      </c>
      <c r="B22" s="1">
        <v>1898858</v>
      </c>
      <c r="C22" s="5">
        <f t="shared" si="0"/>
        <v>4.0627752781556348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2.6381514825863257</v>
      </c>
      <c r="M22" s="10">
        <f t="shared" ca="1" si="1"/>
        <v>0.63672450524309443</v>
      </c>
      <c r="N22" s="10">
        <f t="shared" ca="1" si="1"/>
        <v>4.0627752781556348</v>
      </c>
      <c r="O22" s="10">
        <f t="shared" ca="1" si="1"/>
        <v>1.5419181922665719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-234.79548195018299</v>
      </c>
      <c r="U22" s="11">
        <f t="shared" ca="1" si="2"/>
        <v>-5.73052054718785</v>
      </c>
      <c r="V22" s="11">
        <f t="shared" ca="1" si="2"/>
        <v>48.753303337867621</v>
      </c>
      <c r="W22" s="11">
        <f t="shared" ca="1" si="2"/>
        <v>416.31791191197442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x14ac:dyDescent="0.25">
      <c r="A23" s="1" t="s">
        <v>58</v>
      </c>
      <c r="B23" s="1">
        <v>1159040</v>
      </c>
      <c r="C23" s="5">
        <f t="shared" si="0"/>
        <v>2.4798689835645988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1.5625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-628.28961508006148</v>
      </c>
      <c r="V23" s="7" t="s">
        <v>80</v>
      </c>
      <c r="W23" s="16">
        <f ca="1">AVERAGE(T7:W22)</f>
        <v>-9.8170252356259606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x14ac:dyDescent="0.25">
      <c r="A24" s="1" t="s">
        <v>54</v>
      </c>
      <c r="B24" s="1">
        <v>1114318</v>
      </c>
      <c r="C24" s="5">
        <f t="shared" si="0"/>
        <v>2.3841822939913522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0.10560367599972113</v>
      </c>
    </row>
    <row r="25" spans="1:27" x14ac:dyDescent="0.25">
      <c r="A25" s="1" t="s">
        <v>63</v>
      </c>
      <c r="B25" s="1">
        <v>782773</v>
      </c>
      <c r="C25" s="5">
        <f t="shared" si="0"/>
        <v>1.6748123307839349</v>
      </c>
    </row>
    <row r="26" spans="1:27" x14ac:dyDescent="0.25">
      <c r="A26" s="1" t="s">
        <v>67</v>
      </c>
      <c r="B26" s="1">
        <v>720661</v>
      </c>
      <c r="C26" s="5">
        <f t="shared" si="0"/>
        <v>1.5419181922665719</v>
      </c>
    </row>
    <row r="27" spans="1:27" x14ac:dyDescent="0.25">
      <c r="A27" s="1" t="s">
        <v>59</v>
      </c>
      <c r="B27" s="1">
        <v>951953</v>
      </c>
      <c r="C27" s="5">
        <f t="shared" si="0"/>
        <v>2.0367879611672337</v>
      </c>
    </row>
    <row r="28" spans="1:27" x14ac:dyDescent="0.25">
      <c r="A28" s="1" t="s">
        <v>55</v>
      </c>
      <c r="B28" s="1">
        <v>502532</v>
      </c>
      <c r="C28" s="5">
        <f t="shared" si="0"/>
        <v>1.0752118305224021</v>
      </c>
    </row>
    <row r="29" spans="1:27" x14ac:dyDescent="0.25">
      <c r="A29" s="1" t="s">
        <v>61</v>
      </c>
      <c r="B29" s="1">
        <v>788343</v>
      </c>
      <c r="C29" s="5">
        <f t="shared" si="0"/>
        <v>1.686729840307726</v>
      </c>
    </row>
    <row r="30" spans="1:27" x14ac:dyDescent="0.25">
      <c r="A30" s="1" t="s">
        <v>65</v>
      </c>
      <c r="B30" s="1">
        <v>297592</v>
      </c>
      <c r="C30" s="5">
        <f t="shared" si="0"/>
        <v>0.63672450524309443</v>
      </c>
    </row>
    <row r="31" spans="1:27" x14ac:dyDescent="0.25">
      <c r="A31" s="1" t="s">
        <v>57</v>
      </c>
      <c r="B31" s="1">
        <v>1235168</v>
      </c>
      <c r="C31" s="5">
        <f t="shared" si="0"/>
        <v>2.642751598470733</v>
      </c>
    </row>
    <row r="32" spans="1:27" x14ac:dyDescent="0.25">
      <c r="A32" s="1" t="s">
        <v>53</v>
      </c>
      <c r="B32" s="1">
        <v>877739</v>
      </c>
      <c r="C32" s="5">
        <f t="shared" si="0"/>
        <v>1.8780005191926141</v>
      </c>
    </row>
    <row r="33" spans="1:3" x14ac:dyDescent="0.25">
      <c r="A33" s="1" t="s">
        <v>60</v>
      </c>
      <c r="B33" s="1">
        <v>352804</v>
      </c>
      <c r="C33" s="5">
        <f t="shared" si="0"/>
        <v>0.75485548115468382</v>
      </c>
    </row>
    <row r="34" spans="1:3" x14ac:dyDescent="0.25">
      <c r="A34" s="1" t="s">
        <v>64</v>
      </c>
      <c r="B34" s="1">
        <v>1233018</v>
      </c>
      <c r="C34" s="5">
        <f t="shared" si="0"/>
        <v>2.6381514825863257</v>
      </c>
    </row>
    <row r="35" spans="1:3" x14ac:dyDescent="0.25">
      <c r="A35" s="1" t="s">
        <v>56</v>
      </c>
      <c r="B35" s="1">
        <v>633619</v>
      </c>
      <c r="C35" s="5">
        <f t="shared" si="0"/>
        <v>1.3556841053779143</v>
      </c>
    </row>
    <row r="36" spans="1:3" x14ac:dyDescent="0.25">
      <c r="A36" s="1" t="s">
        <v>52</v>
      </c>
      <c r="B36" s="1">
        <v>540851</v>
      </c>
      <c r="C36" s="5">
        <f t="shared" si="0"/>
        <v>1.1571987331152478</v>
      </c>
    </row>
    <row r="37" spans="1:3" x14ac:dyDescent="0.25">
      <c r="A37" s="1" t="s">
        <v>30</v>
      </c>
      <c r="B37" s="1">
        <v>644023</v>
      </c>
      <c r="C37" s="5">
        <f t="shared" si="0"/>
        <v>1.3779443870808805</v>
      </c>
    </row>
    <row r="38" spans="1:3" x14ac:dyDescent="0.25">
      <c r="A38" s="1" t="s">
        <v>34</v>
      </c>
      <c r="B38" s="1">
        <v>1667022</v>
      </c>
      <c r="C38" s="5">
        <f t="shared" si="0"/>
        <v>3.5667415729567788</v>
      </c>
    </row>
    <row r="39" spans="1:3" x14ac:dyDescent="0.25">
      <c r="A39" s="1" t="s">
        <v>26</v>
      </c>
      <c r="B39" s="1">
        <v>683906</v>
      </c>
      <c r="C39" s="5">
        <f t="shared" si="0"/>
        <v>1.4632776065310349</v>
      </c>
    </row>
    <row r="40" spans="1:3" x14ac:dyDescent="0.25">
      <c r="A40" s="1" t="s">
        <v>22</v>
      </c>
      <c r="B40" s="1">
        <v>541983</v>
      </c>
      <c r="C40" s="5">
        <f t="shared" si="0"/>
        <v>1.1596207476181082</v>
      </c>
    </row>
    <row r="41" spans="1:3" x14ac:dyDescent="0.25">
      <c r="A41" s="1" t="s">
        <v>31</v>
      </c>
      <c r="B41" s="1">
        <v>297979</v>
      </c>
      <c r="C41" s="5">
        <f t="shared" si="0"/>
        <v>0.63755252610228774</v>
      </c>
    </row>
    <row r="42" spans="1:3" x14ac:dyDescent="0.25">
      <c r="A42" s="1" t="s">
        <v>35</v>
      </c>
      <c r="B42" s="1">
        <v>516512</v>
      </c>
      <c r="C42" s="5">
        <f t="shared" si="0"/>
        <v>1.1051232817149694</v>
      </c>
    </row>
    <row r="43" spans="1:3" x14ac:dyDescent="0.25">
      <c r="A43" s="1" t="s">
        <v>27</v>
      </c>
      <c r="B43" s="1">
        <v>432703</v>
      </c>
      <c r="C43" s="5">
        <f t="shared" si="0"/>
        <v>0.92580648536319077</v>
      </c>
    </row>
    <row r="44" spans="1:3" x14ac:dyDescent="0.25">
      <c r="A44" s="1" t="s">
        <v>23</v>
      </c>
      <c r="B44" s="1">
        <v>212947</v>
      </c>
      <c r="C44" s="5">
        <f t="shared" si="0"/>
        <v>0.45561901266835542</v>
      </c>
    </row>
    <row r="45" spans="1:3" x14ac:dyDescent="0.25">
      <c r="A45" s="1" t="s">
        <v>29</v>
      </c>
      <c r="B45" s="1">
        <v>865585</v>
      </c>
      <c r="C45" s="5">
        <f t="shared" si="0"/>
        <v>1.8519959571186184</v>
      </c>
    </row>
    <row r="46" spans="1:3" x14ac:dyDescent="0.25">
      <c r="A46" s="1" t="s">
        <v>33</v>
      </c>
      <c r="B46" s="1">
        <v>300590</v>
      </c>
      <c r="C46" s="5">
        <f t="shared" si="0"/>
        <v>0.64313899241586381</v>
      </c>
    </row>
    <row r="47" spans="1:3" x14ac:dyDescent="0.25">
      <c r="A47" s="1" t="s">
        <v>25</v>
      </c>
      <c r="B47" s="1">
        <v>900274</v>
      </c>
      <c r="C47" s="5">
        <f t="shared" si="0"/>
        <v>1.9262161524275572</v>
      </c>
    </row>
    <row r="48" spans="1:3" x14ac:dyDescent="0.25">
      <c r="A48" s="1" t="s">
        <v>21</v>
      </c>
      <c r="B48" s="1">
        <v>882524</v>
      </c>
      <c r="C48" s="5">
        <f t="shared" si="0"/>
        <v>1.8882384515214006</v>
      </c>
    </row>
    <row r="49" spans="1:3" x14ac:dyDescent="0.25">
      <c r="A49" s="1" t="s">
        <v>28</v>
      </c>
      <c r="B49" s="1">
        <v>344158</v>
      </c>
      <c r="C49" s="5">
        <f t="shared" si="0"/>
        <v>0.73635659653301466</v>
      </c>
    </row>
    <row r="50" spans="1:3" x14ac:dyDescent="0.25">
      <c r="A50" s="1" t="s">
        <v>32</v>
      </c>
      <c r="B50" s="1">
        <v>1718383</v>
      </c>
      <c r="C50" s="5">
        <f t="shared" si="0"/>
        <v>3.6766329924633201</v>
      </c>
    </row>
    <row r="51" spans="1:3" x14ac:dyDescent="0.25">
      <c r="A51" s="1" t="s">
        <v>24</v>
      </c>
      <c r="B51" s="1">
        <v>833977</v>
      </c>
      <c r="C51" s="5">
        <f t="shared" si="0"/>
        <v>1.7843678348514751</v>
      </c>
    </row>
    <row r="52" spans="1:3" x14ac:dyDescent="0.25">
      <c r="A52" s="1" t="s">
        <v>20</v>
      </c>
      <c r="B52" s="1">
        <v>643452</v>
      </c>
      <c r="C52" s="5">
        <f t="shared" si="0"/>
        <v>1.3767226818855332</v>
      </c>
    </row>
    <row r="53" spans="1:3" x14ac:dyDescent="0.25">
      <c r="A53" s="1" t="s">
        <v>12</v>
      </c>
      <c r="B53" s="1">
        <v>20269</v>
      </c>
      <c r="C53" s="5">
        <f t="shared" si="0"/>
        <v>4.336732505165556E-2</v>
      </c>
    </row>
    <row r="54" spans="1:3" x14ac:dyDescent="0.25">
      <c r="A54" s="1" t="s">
        <v>17</v>
      </c>
      <c r="B54" s="1">
        <v>16102</v>
      </c>
      <c r="C54" s="5">
        <f t="shared" si="0"/>
        <v>3.4451658591038423E-2</v>
      </c>
    </row>
    <row r="55" spans="1:3" x14ac:dyDescent="0.25">
      <c r="A55" s="1" t="s">
        <v>7</v>
      </c>
      <c r="B55" s="1">
        <v>643732</v>
      </c>
      <c r="C55" s="5">
        <f t="shared" si="0"/>
        <v>1.3773217667448978</v>
      </c>
    </row>
    <row r="56" spans="1:3" x14ac:dyDescent="0.25">
      <c r="A56" s="1" t="s">
        <v>3</v>
      </c>
      <c r="B56" s="1">
        <v>559673</v>
      </c>
      <c r="C56" s="5">
        <f t="shared" si="0"/>
        <v>1.1974700731972578</v>
      </c>
    </row>
    <row r="57" spans="1:3" x14ac:dyDescent="0.25">
      <c r="A57" s="1" t="s">
        <v>13</v>
      </c>
      <c r="B57" s="1">
        <v>36236</v>
      </c>
      <c r="C57" s="5">
        <f t="shared" si="0"/>
        <v>7.7530139156928843E-2</v>
      </c>
    </row>
    <row r="58" spans="1:3" x14ac:dyDescent="0.25">
      <c r="A58" s="1" t="s">
        <v>18</v>
      </c>
      <c r="B58" s="1">
        <v>540830</v>
      </c>
      <c r="C58" s="5">
        <f t="shared" si="0"/>
        <v>1.1571538017507956</v>
      </c>
    </row>
    <row r="59" spans="1:3" x14ac:dyDescent="0.25">
      <c r="A59" s="1" t="s">
        <v>8</v>
      </c>
      <c r="B59" s="1">
        <v>514219</v>
      </c>
      <c r="C59" s="5">
        <f t="shared" si="0"/>
        <v>1.1002172046345291</v>
      </c>
    </row>
    <row r="60" spans="1:3" x14ac:dyDescent="0.25">
      <c r="A60" s="1" t="s">
        <v>4</v>
      </c>
      <c r="B60" s="1">
        <v>482521</v>
      </c>
      <c r="C60" s="5">
        <f t="shared" si="0"/>
        <v>1.0323965193768756</v>
      </c>
    </row>
    <row r="61" spans="1:3" x14ac:dyDescent="0.25">
      <c r="A61" s="1" t="s">
        <v>11</v>
      </c>
      <c r="B61" s="1">
        <v>648662</v>
      </c>
      <c r="C61" s="5">
        <f t="shared" si="0"/>
        <v>1.387869939447284</v>
      </c>
    </row>
    <row r="62" spans="1:3" x14ac:dyDescent="0.25">
      <c r="A62" s="1" t="s">
        <v>16</v>
      </c>
      <c r="B62" s="1">
        <v>197345</v>
      </c>
      <c r="C62" s="5">
        <f t="shared" si="0"/>
        <v>0.4222371484690397</v>
      </c>
    </row>
    <row r="63" spans="1:3" x14ac:dyDescent="0.25">
      <c r="A63" s="1" t="s">
        <v>6</v>
      </c>
      <c r="B63" s="1">
        <v>809830</v>
      </c>
      <c r="C63" s="5">
        <f t="shared" si="0"/>
        <v>1.732703184497618</v>
      </c>
    </row>
    <row r="64" spans="1:3" x14ac:dyDescent="0.25">
      <c r="A64" s="1" t="s">
        <v>2</v>
      </c>
      <c r="B64" s="1">
        <v>767934</v>
      </c>
      <c r="C64" s="5">
        <f t="shared" si="0"/>
        <v>1.6430629728263879</v>
      </c>
    </row>
    <row r="65" spans="1:3" x14ac:dyDescent="0.25">
      <c r="A65" s="1" t="s">
        <v>10</v>
      </c>
      <c r="B65" s="1">
        <v>392151</v>
      </c>
      <c r="C65" s="5">
        <f t="shared" si="0"/>
        <v>0.83904188101691146</v>
      </c>
    </row>
    <row r="66" spans="1:3" x14ac:dyDescent="0.25">
      <c r="A66" s="1" t="s">
        <v>15</v>
      </c>
      <c r="B66" s="1">
        <v>617371</v>
      </c>
      <c r="C66" s="5">
        <f t="shared" si="0"/>
        <v>1.3209200668244927</v>
      </c>
    </row>
    <row r="67" spans="1:3" x14ac:dyDescent="0.25">
      <c r="A67" s="1" t="s">
        <v>5</v>
      </c>
      <c r="B67" s="1">
        <v>824524</v>
      </c>
      <c r="C67" s="5">
        <f t="shared" si="0"/>
        <v>1.7641423020815652</v>
      </c>
    </row>
    <row r="68" spans="1:3" x14ac:dyDescent="0.25">
      <c r="A68" s="1" t="s">
        <v>1</v>
      </c>
      <c r="B68" s="1">
        <v>785918</v>
      </c>
      <c r="C68" s="5">
        <f t="shared" si="0"/>
        <v>1.6815413375078707</v>
      </c>
    </row>
    <row r="69" spans="1:3" x14ac:dyDescent="0.25">
      <c r="B69" s="1">
        <f>SUM(B5:B68)</f>
        <v>46737953</v>
      </c>
      <c r="C69" s="5">
        <f t="shared" si="0"/>
        <v>100</v>
      </c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69"/>
  <sheetViews>
    <sheetView workbookViewId="0">
      <selection activeCell="F30" sqref="F30"/>
    </sheetView>
  </sheetViews>
  <sheetFormatPr defaultRowHeight="14.4" x14ac:dyDescent="0.25"/>
  <cols>
    <col min="1" max="1" width="6.21875" bestFit="1" customWidth="1"/>
    <col min="2" max="2" width="9.21875" bestFit="1" customWidth="1"/>
    <col min="3" max="3" width="8.21875" bestFit="1" customWidth="1"/>
    <col min="4" max="4" width="2.6640625" customWidth="1"/>
    <col min="5" max="5" width="3.21875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21875" bestFit="1" customWidth="1"/>
    <col min="19" max="22" width="7.21875" bestFit="1" customWidth="1"/>
    <col min="23" max="23" width="8.88671875" bestFit="1" customWidth="1"/>
    <col min="24" max="24" width="7.21875" bestFit="1" customWidth="1"/>
    <col min="25" max="25" width="8.21875" bestFit="1" customWidth="1"/>
    <col min="26" max="26" width="7.21875" bestFit="1" customWidth="1"/>
    <col min="27" max="27" width="8.8867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344865</v>
      </c>
      <c r="C5" s="2">
        <f>B5/$B$69*100</f>
        <v>2.2863728294325361</v>
      </c>
    </row>
    <row r="6" spans="1:27" ht="14.4" customHeight="1" x14ac:dyDescent="0.25">
      <c r="A6" t="s">
        <v>50</v>
      </c>
      <c r="B6">
        <v>510287</v>
      </c>
      <c r="C6" s="2">
        <f t="shared" ref="C6:C69" si="0">B6/$B$69*100</f>
        <v>3.3830812985157688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ht="14.4" customHeight="1" x14ac:dyDescent="0.25">
      <c r="A7" t="s">
        <v>42</v>
      </c>
      <c r="B7">
        <v>303089</v>
      </c>
      <c r="C7" s="2">
        <f t="shared" si="0"/>
        <v>2.0094078972927898</v>
      </c>
      <c r="F7" s="6" t="s">
        <v>75</v>
      </c>
      <c r="G7" s="15" t="s">
        <v>1</v>
      </c>
      <c r="H7" s="15" t="s">
        <v>2</v>
      </c>
      <c r="I7" s="15" t="s">
        <v>3</v>
      </c>
      <c r="J7" s="15" t="s">
        <v>4</v>
      </c>
      <c r="K7" s="6" t="s">
        <v>75</v>
      </c>
      <c r="L7" s="10">
        <f ca="1">OFFSET($C$4,MATCH(G7,$A$5:$A$69,0),0)</f>
        <v>1.6819772177514791</v>
      </c>
      <c r="M7" s="10">
        <f t="shared" ref="M7:O22" ca="1" si="1">OFFSET($C$4,MATCH(H7,$A$5:$A$69,0),0)</f>
        <v>1.6537609512064111</v>
      </c>
      <c r="N7" s="10">
        <f t="shared" ca="1" si="1"/>
        <v>1.1765241723106934</v>
      </c>
      <c r="O7" s="10">
        <f t="shared" ca="1" si="1"/>
        <v>1.105128266665995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472.63559818816566</v>
      </c>
      <c r="U7" s="11">
        <f t="shared" ref="U7:W22" ca="1" si="2">M7*Q7</f>
        <v>-266.25551314423217</v>
      </c>
      <c r="V7" s="11">
        <f t="shared" ca="1" si="2"/>
        <v>-48.237491064738428</v>
      </c>
      <c r="W7" s="11">
        <f t="shared" ca="1" si="2"/>
        <v>-43.100002399973803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ht="14.4" customHeight="1" x14ac:dyDescent="0.25">
      <c r="A8" t="s">
        <v>38</v>
      </c>
      <c r="B8">
        <v>240147</v>
      </c>
      <c r="C8" s="2">
        <f t="shared" si="0"/>
        <v>1.5921174252815893</v>
      </c>
      <c r="F8" s="6" t="s">
        <v>75</v>
      </c>
      <c r="G8" s="15" t="s">
        <v>5</v>
      </c>
      <c r="H8" s="15" t="s">
        <v>6</v>
      </c>
      <c r="I8" s="15" t="s">
        <v>7</v>
      </c>
      <c r="J8" s="15" t="s">
        <v>8</v>
      </c>
      <c r="K8" s="6" t="s">
        <v>76</v>
      </c>
      <c r="L8" s="10">
        <f t="shared" ref="L8:L22" ca="1" si="4">OFFSET($C$4,MATCH(G8,$A$5:$A$69,0),0)</f>
        <v>2.0572018506582492</v>
      </c>
      <c r="M8" s="10">
        <f t="shared" ca="1" si="1"/>
        <v>1.7877882172954842</v>
      </c>
      <c r="N8" s="10">
        <f t="shared" ca="1" si="1"/>
        <v>1.5379655302768629</v>
      </c>
      <c r="O8" s="10">
        <f t="shared" ca="1" si="1"/>
        <v>1.1656381033099883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-22.62922035724074</v>
      </c>
      <c r="U8" s="11">
        <f t="shared" ca="1" si="2"/>
        <v>-109.05508125502453</v>
      </c>
      <c r="V8" s="11">
        <f t="shared" ca="1" si="2"/>
        <v>-144.5687598460251</v>
      </c>
      <c r="W8" s="11">
        <f t="shared" ca="1" si="2"/>
        <v>-22.147123962889779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ht="14.4" customHeight="1" x14ac:dyDescent="0.25">
      <c r="A9" t="s">
        <v>47</v>
      </c>
      <c r="B9">
        <v>186507</v>
      </c>
      <c r="C9" s="2">
        <f t="shared" si="0"/>
        <v>1.2364969982427154</v>
      </c>
      <c r="F9" s="6" t="s">
        <v>75</v>
      </c>
      <c r="G9" s="15" t="s">
        <v>10</v>
      </c>
      <c r="H9" s="15" t="s">
        <v>11</v>
      </c>
      <c r="I9" s="15" t="s">
        <v>12</v>
      </c>
      <c r="J9" s="15" t="s">
        <v>13</v>
      </c>
      <c r="K9" s="6" t="s">
        <v>77</v>
      </c>
      <c r="L9" s="10">
        <f t="shared" ca="1" si="4"/>
        <v>0.70075257078961395</v>
      </c>
      <c r="M9" s="10">
        <f t="shared" ca="1" si="1"/>
        <v>1.2345611077748677</v>
      </c>
      <c r="N9" s="10">
        <f t="shared" ca="1" si="1"/>
        <v>4.9192833121335655E-2</v>
      </c>
      <c r="O9" s="10">
        <f t="shared" ca="1" si="1"/>
        <v>9.0476360324375685E-2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74.279772503699078</v>
      </c>
      <c r="U9" s="11">
        <f t="shared" ca="1" si="2"/>
        <v>-95.061205298664817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ht="14.4" customHeight="1" x14ac:dyDescent="0.25">
      <c r="A10" t="s">
        <v>51</v>
      </c>
      <c r="B10">
        <v>185091</v>
      </c>
      <c r="C10" s="2">
        <f t="shared" si="0"/>
        <v>1.2271092554260292</v>
      </c>
      <c r="F10" s="6" t="s">
        <v>75</v>
      </c>
      <c r="G10" s="15" t="s">
        <v>15</v>
      </c>
      <c r="H10" s="15" t="s">
        <v>16</v>
      </c>
      <c r="I10" s="15" t="s">
        <v>17</v>
      </c>
      <c r="J10" s="15" t="s">
        <v>18</v>
      </c>
      <c r="K10" s="6" t="s">
        <v>78</v>
      </c>
      <c r="L10" s="10">
        <f t="shared" ca="1" si="4"/>
        <v>1.3400207299394344</v>
      </c>
      <c r="M10" s="10">
        <f t="shared" ca="1" si="1"/>
        <v>0.4317367231394203</v>
      </c>
      <c r="N10" s="10">
        <f t="shared" ca="1" si="1"/>
        <v>4.1561977201840045E-2</v>
      </c>
      <c r="O10" s="10">
        <f t="shared" ca="1" si="1"/>
        <v>1.1806677734833126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92.461430365820974</v>
      </c>
      <c r="U10" s="11">
        <f t="shared" ca="1" si="2"/>
        <v>-36.697621466850727</v>
      </c>
      <c r="V10" s="11">
        <f t="shared" ca="1" si="2"/>
        <v>0</v>
      </c>
      <c r="W10" s="11">
        <f t="shared" ca="1" si="2"/>
        <v>-247.94023243149564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ht="14.4" customHeight="1" x14ac:dyDescent="0.25">
      <c r="A11" t="s">
        <v>43</v>
      </c>
      <c r="B11">
        <v>303279</v>
      </c>
      <c r="C11" s="2">
        <f t="shared" si="0"/>
        <v>2.0106675520492661</v>
      </c>
      <c r="F11" s="6" t="s">
        <v>76</v>
      </c>
      <c r="G11" s="15" t="s">
        <v>20</v>
      </c>
      <c r="H11" s="15" t="s">
        <v>21</v>
      </c>
      <c r="I11" s="15" t="s">
        <v>22</v>
      </c>
      <c r="J11" s="15" t="s">
        <v>23</v>
      </c>
      <c r="K11" s="6" t="s">
        <v>75</v>
      </c>
      <c r="L11" s="10">
        <f t="shared" ca="1" si="4"/>
        <v>1.3399544323206727</v>
      </c>
      <c r="M11" s="10">
        <f t="shared" ca="1" si="1"/>
        <v>1.8906754918520889</v>
      </c>
      <c r="N11" s="10">
        <f t="shared" ca="1" si="1"/>
        <v>1.0914378083916609</v>
      </c>
      <c r="O11" s="10">
        <f t="shared" ca="1" si="1"/>
        <v>0.46624463370499336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68.337676048354311</v>
      </c>
      <c r="U11" s="11">
        <f t="shared" ca="1" si="2"/>
        <v>-15.125403934816712</v>
      </c>
      <c r="V11" s="11">
        <f t="shared" ca="1" si="2"/>
        <v>-112.41809426434108</v>
      </c>
      <c r="W11" s="11">
        <f t="shared" ca="1" si="2"/>
        <v>-46.158218736794346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ht="14.4" customHeight="1" x14ac:dyDescent="0.25">
      <c r="A12" t="s">
        <v>39</v>
      </c>
      <c r="B12">
        <v>198785</v>
      </c>
      <c r="C12" s="2">
        <f t="shared" si="0"/>
        <v>1.3178972145585859</v>
      </c>
      <c r="F12" s="6" t="s">
        <v>76</v>
      </c>
      <c r="G12" s="15" t="s">
        <v>24</v>
      </c>
      <c r="H12" s="15" t="s">
        <v>25</v>
      </c>
      <c r="I12" s="15" t="s">
        <v>26</v>
      </c>
      <c r="J12" s="15" t="s">
        <v>27</v>
      </c>
      <c r="K12" s="6" t="s">
        <v>76</v>
      </c>
      <c r="L12" s="10">
        <f t="shared" ca="1" si="4"/>
        <v>1.9428782368652153</v>
      </c>
      <c r="M12" s="10">
        <f t="shared" ca="1" si="1"/>
        <v>1.8153149886054283</v>
      </c>
      <c r="N12" s="10">
        <f t="shared" ca="1" si="1"/>
        <v>1.5181955803620619</v>
      </c>
      <c r="O12" s="10">
        <f t="shared" ca="1" si="1"/>
        <v>0.92395013411345295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-297.26037024037794</v>
      </c>
      <c r="U12" s="11">
        <f t="shared" ca="1" si="2"/>
        <v>704.34221557890612</v>
      </c>
      <c r="V12" s="11">
        <f t="shared" ca="1" si="2"/>
        <v>-54.655040893034226</v>
      </c>
      <c r="W12" s="11">
        <f t="shared" ca="1" si="2"/>
        <v>-39.72985576687848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ht="14.4" customHeight="1" x14ac:dyDescent="0.25">
      <c r="A13" t="s">
        <v>45</v>
      </c>
      <c r="B13">
        <v>243675</v>
      </c>
      <c r="C13" s="2">
        <f t="shared" si="0"/>
        <v>1.6155072251807905</v>
      </c>
      <c r="F13" s="6" t="s">
        <v>76</v>
      </c>
      <c r="G13" s="15" t="s">
        <v>28</v>
      </c>
      <c r="H13" s="15" t="s">
        <v>29</v>
      </c>
      <c r="I13" s="15" t="s">
        <v>30</v>
      </c>
      <c r="J13" s="15" t="s">
        <v>31</v>
      </c>
      <c r="K13" s="6" t="s">
        <v>77</v>
      </c>
      <c r="L13" s="10">
        <f t="shared" ca="1" si="4"/>
        <v>0.80159787868835197</v>
      </c>
      <c r="M13" s="10">
        <f t="shared" ca="1" si="1"/>
        <v>1.7967582851139703</v>
      </c>
      <c r="N13" s="10">
        <f t="shared" ca="1" si="1"/>
        <v>1.2352240839624866</v>
      </c>
      <c r="O13" s="10">
        <f t="shared" ca="1" si="1"/>
        <v>0.67439926733175548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-55.310253629496287</v>
      </c>
      <c r="U13" s="11">
        <f t="shared" ca="1" si="2"/>
        <v>104.21198053661027</v>
      </c>
      <c r="V13" s="11">
        <f t="shared" ca="1" si="2"/>
        <v>51.879411526424441</v>
      </c>
      <c r="W13" s="11">
        <f t="shared" ca="1" si="2"/>
        <v>-11.464787544639844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ht="14.4" customHeight="1" x14ac:dyDescent="0.25">
      <c r="A14" t="s">
        <v>49</v>
      </c>
      <c r="B14">
        <v>85640</v>
      </c>
      <c r="C14" s="2">
        <f t="shared" si="0"/>
        <v>0.56777280707697908</v>
      </c>
      <c r="F14" s="6" t="s">
        <v>76</v>
      </c>
      <c r="G14" s="15" t="s">
        <v>32</v>
      </c>
      <c r="H14" s="15" t="s">
        <v>33</v>
      </c>
      <c r="I14" s="15" t="s">
        <v>34</v>
      </c>
      <c r="J14" s="15" t="s">
        <v>35</v>
      </c>
      <c r="K14" s="6" t="s">
        <v>78</v>
      </c>
      <c r="L14" s="10">
        <f t="shared" ca="1" si="4"/>
        <v>3.8812747547021256</v>
      </c>
      <c r="M14" s="10">
        <f t="shared" ca="1" si="1"/>
        <v>0.62759977824772473</v>
      </c>
      <c r="N14" s="10">
        <f t="shared" ca="1" si="1"/>
        <v>3.5265493455165373</v>
      </c>
      <c r="O14" s="10">
        <f t="shared" ca="1" si="1"/>
        <v>1.0499421288085828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-411.41512399842532</v>
      </c>
      <c r="U14" s="11">
        <f t="shared" ca="1" si="2"/>
        <v>30.124789355890787</v>
      </c>
      <c r="V14" s="11">
        <f t="shared" ca="1" si="2"/>
        <v>112.84957905652919</v>
      </c>
      <c r="W14" s="11">
        <f t="shared" ca="1" si="2"/>
        <v>-61.946585599706388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ht="14.4" customHeight="1" x14ac:dyDescent="0.25">
      <c r="A15" t="s">
        <v>41</v>
      </c>
      <c r="B15">
        <v>277022</v>
      </c>
      <c r="C15" s="2">
        <f t="shared" si="0"/>
        <v>1.8365898944661243</v>
      </c>
      <c r="F15" s="6" t="s">
        <v>77</v>
      </c>
      <c r="G15" s="15" t="s">
        <v>36</v>
      </c>
      <c r="H15" s="15" t="s">
        <v>37</v>
      </c>
      <c r="I15" s="15" t="s">
        <v>38</v>
      </c>
      <c r="J15" s="15" t="s">
        <v>39</v>
      </c>
      <c r="K15" s="6" t="s">
        <v>75</v>
      </c>
      <c r="L15" s="10">
        <f t="shared" ca="1" si="4"/>
        <v>1.5279744791294432</v>
      </c>
      <c r="M15" s="10">
        <f t="shared" ca="1" si="1"/>
        <v>1.3707629357593312</v>
      </c>
      <c r="N15" s="10">
        <f t="shared" ca="1" si="1"/>
        <v>1.5921174252815893</v>
      </c>
      <c r="O15" s="10">
        <f t="shared" ca="1" si="1"/>
        <v>1.3178972145585859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-29.031515103459419</v>
      </c>
      <c r="U15" s="11">
        <f t="shared" ca="1" si="2"/>
        <v>-94.582642567393847</v>
      </c>
      <c r="V15" s="11">
        <f t="shared" ca="1" si="2"/>
        <v>-130.55362887309033</v>
      </c>
      <c r="W15" s="11">
        <f t="shared" ca="1" si="2"/>
        <v>-46.126402509550509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ht="14.4" customHeight="1" x14ac:dyDescent="0.25">
      <c r="A16" t="s">
        <v>37</v>
      </c>
      <c r="B16">
        <v>206759</v>
      </c>
      <c r="C16" s="2">
        <f t="shared" si="0"/>
        <v>1.3707629357593312</v>
      </c>
      <c r="F16" s="6" t="s">
        <v>77</v>
      </c>
      <c r="G16" s="15" t="s">
        <v>40</v>
      </c>
      <c r="H16" s="15" t="s">
        <v>41</v>
      </c>
      <c r="I16" s="15" t="s">
        <v>42</v>
      </c>
      <c r="J16" s="15" t="s">
        <v>43</v>
      </c>
      <c r="K16" s="6" t="s">
        <v>76</v>
      </c>
      <c r="L16" s="10">
        <f t="shared" ca="1" si="4"/>
        <v>2.1508008288263105</v>
      </c>
      <c r="M16" s="10">
        <f t="shared" ca="1" si="1"/>
        <v>1.8365898944661243</v>
      </c>
      <c r="N16" s="10">
        <f t="shared" ca="1" si="1"/>
        <v>2.0094078972927898</v>
      </c>
      <c r="O16" s="10">
        <f t="shared" ca="1" si="1"/>
        <v>2.0106675520492661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-359.18373841399386</v>
      </c>
      <c r="U16" s="11">
        <f t="shared" ca="1" si="2"/>
        <v>-23.875668628059614</v>
      </c>
      <c r="V16" s="11">
        <f t="shared" ca="1" si="2"/>
        <v>88.413947480882754</v>
      </c>
      <c r="W16" s="11">
        <f t="shared" ca="1" si="2"/>
        <v>98.522710050414034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ht="14.4" customHeight="1" x14ac:dyDescent="0.25">
      <c r="A17" t="s">
        <v>44</v>
      </c>
      <c r="B17">
        <v>110939</v>
      </c>
      <c r="C17" s="2">
        <f t="shared" si="0"/>
        <v>0.73549915278272981</v>
      </c>
      <c r="F17" s="6" t="s">
        <v>77</v>
      </c>
      <c r="G17" s="15" t="s">
        <v>44</v>
      </c>
      <c r="H17" s="15" t="s">
        <v>45</v>
      </c>
      <c r="I17" s="15" t="s">
        <v>46</v>
      </c>
      <c r="J17" s="15" t="s">
        <v>47</v>
      </c>
      <c r="K17" s="6" t="s">
        <v>77</v>
      </c>
      <c r="L17" s="10">
        <f t="shared" ca="1" si="4"/>
        <v>0.73549915278272981</v>
      </c>
      <c r="M17" s="10">
        <f t="shared" ca="1" si="1"/>
        <v>1.6155072251807905</v>
      </c>
      <c r="N17" s="10">
        <f t="shared" ca="1" si="1"/>
        <v>2.2863728294325361</v>
      </c>
      <c r="O17" s="10">
        <f t="shared" ca="1" si="1"/>
        <v>1.2364969982427154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-80.169407653317549</v>
      </c>
      <c r="U17" s="11">
        <f t="shared" ca="1" si="2"/>
        <v>-37.156666179158179</v>
      </c>
      <c r="V17" s="11">
        <f t="shared" ca="1" si="2"/>
        <v>317.80582329112252</v>
      </c>
      <c r="W17" s="11">
        <f t="shared" ca="1" si="2"/>
        <v>59.35185591565034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ht="14.4" customHeight="1" x14ac:dyDescent="0.25">
      <c r="A18" t="s">
        <v>48</v>
      </c>
      <c r="B18">
        <v>334245</v>
      </c>
      <c r="C18" s="2">
        <f t="shared" si="0"/>
        <v>2.2159647583073898</v>
      </c>
      <c r="F18" s="6" t="s">
        <v>77</v>
      </c>
      <c r="G18" s="15" t="s">
        <v>48</v>
      </c>
      <c r="H18" s="15" t="s">
        <v>49</v>
      </c>
      <c r="I18" s="15" t="s">
        <v>50</v>
      </c>
      <c r="J18" s="15" t="s">
        <v>51</v>
      </c>
      <c r="K18" s="6" t="s">
        <v>78</v>
      </c>
      <c r="L18" s="10">
        <f t="shared" ca="1" si="4"/>
        <v>2.2159647583073898</v>
      </c>
      <c r="M18" s="10">
        <f t="shared" ca="1" si="1"/>
        <v>0.56777280707697908</v>
      </c>
      <c r="N18" s="10">
        <f t="shared" ca="1" si="1"/>
        <v>3.3830812985157688</v>
      </c>
      <c r="O18" s="10">
        <f t="shared" ca="1" si="1"/>
        <v>1.2271092554260292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-210.51665203920203</v>
      </c>
      <c r="U18" s="11">
        <f t="shared" ca="1" si="2"/>
        <v>-14.194320176924476</v>
      </c>
      <c r="V18" s="11">
        <f t="shared" ca="1" si="2"/>
        <v>389.05434932931342</v>
      </c>
      <c r="W18" s="11">
        <f t="shared" ca="1" si="2"/>
        <v>7.3626555325561753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ht="14.4" customHeight="1" x14ac:dyDescent="0.25">
      <c r="A19" t="s">
        <v>40</v>
      </c>
      <c r="B19">
        <v>324416</v>
      </c>
      <c r="C19" s="2">
        <f t="shared" si="0"/>
        <v>2.1508008288263105</v>
      </c>
      <c r="F19" s="6" t="s">
        <v>78</v>
      </c>
      <c r="G19" s="15" t="s">
        <v>52</v>
      </c>
      <c r="H19" s="15" t="s">
        <v>53</v>
      </c>
      <c r="I19" s="15" t="s">
        <v>54</v>
      </c>
      <c r="J19" s="15" t="s">
        <v>55</v>
      </c>
      <c r="K19" s="6" t="s">
        <v>75</v>
      </c>
      <c r="L19" s="10">
        <f t="shared" ca="1" si="4"/>
        <v>1.0806511858190986</v>
      </c>
      <c r="M19" s="10">
        <f t="shared" ca="1" si="1"/>
        <v>2.007332781825542</v>
      </c>
      <c r="N19" s="10">
        <f t="shared" ca="1" si="1"/>
        <v>2.1785264929925408</v>
      </c>
      <c r="O19" s="10">
        <f t="shared" ca="1" si="1"/>
        <v>1.1210794737401097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-27.016279645477464</v>
      </c>
      <c r="U19" s="11">
        <f t="shared" ca="1" si="2"/>
        <v>-66.241981800242883</v>
      </c>
      <c r="V19" s="11">
        <f t="shared" ca="1" si="2"/>
        <v>-324.60044745588857</v>
      </c>
      <c r="W19" s="11">
        <f t="shared" ca="1" si="2"/>
        <v>-141.25601369125383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ht="14.4" customHeight="1" x14ac:dyDescent="0.25">
      <c r="A20" t="s">
        <v>36</v>
      </c>
      <c r="B20">
        <v>230472</v>
      </c>
      <c r="C20" s="2">
        <f t="shared" si="0"/>
        <v>1.5279744791294432</v>
      </c>
      <c r="F20" s="6" t="s">
        <v>78</v>
      </c>
      <c r="G20" s="15" t="s">
        <v>56</v>
      </c>
      <c r="H20" s="15" t="s">
        <v>57</v>
      </c>
      <c r="I20" s="15" t="s">
        <v>58</v>
      </c>
      <c r="J20" s="15" t="s">
        <v>59</v>
      </c>
      <c r="K20" s="6" t="s">
        <v>76</v>
      </c>
      <c r="L20" s="10">
        <f t="shared" ca="1" si="4"/>
        <v>1.5000830709163087</v>
      </c>
      <c r="M20" s="10">
        <f t="shared" ca="1" si="1"/>
        <v>2.5814767900655404</v>
      </c>
      <c r="N20" s="10">
        <f t="shared" ca="1" si="1"/>
        <v>2.6318033124677047</v>
      </c>
      <c r="O20" s="10">
        <f t="shared" ca="1" si="1"/>
        <v>2.0738425529674882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-154.50855630437979</v>
      </c>
      <c r="U20" s="11">
        <f t="shared" ca="1" si="2"/>
        <v>69.699873331769595</v>
      </c>
      <c r="V20" s="11">
        <f t="shared" ca="1" si="2"/>
        <v>-13.159016562338524</v>
      </c>
      <c r="W20" s="11">
        <f t="shared" ca="1" si="2"/>
        <v>53.919906377154696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ht="14.4" customHeight="1" x14ac:dyDescent="0.25">
      <c r="A21" t="s">
        <v>62</v>
      </c>
      <c r="B21">
        <v>434511</v>
      </c>
      <c r="C21" s="2">
        <f t="shared" si="0"/>
        <v>2.8807044625855354</v>
      </c>
      <c r="F21" s="6" t="s">
        <v>78</v>
      </c>
      <c r="G21" s="15" t="s">
        <v>60</v>
      </c>
      <c r="H21" s="15" t="s">
        <v>61</v>
      </c>
      <c r="I21" s="15" t="s">
        <v>62</v>
      </c>
      <c r="J21" s="15" t="s">
        <v>63</v>
      </c>
      <c r="K21" s="6" t="s">
        <v>77</v>
      </c>
      <c r="L21" s="10">
        <f t="shared" ca="1" si="4"/>
        <v>0.74647803844970184</v>
      </c>
      <c r="M21" s="10">
        <f t="shared" ca="1" si="1"/>
        <v>1.6247159644268192</v>
      </c>
      <c r="N21" s="10">
        <f t="shared" ca="1" si="1"/>
        <v>2.8807044625855354</v>
      </c>
      <c r="O21" s="10">
        <f t="shared" ca="1" si="1"/>
        <v>1.671343079702069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-63.450633268224657</v>
      </c>
      <c r="U21" s="11">
        <f t="shared" ca="1" si="2"/>
        <v>-8.1235798221340954</v>
      </c>
      <c r="V21" s="11">
        <f t="shared" ca="1" si="2"/>
        <v>120.98958742859249</v>
      </c>
      <c r="W21" s="11">
        <f t="shared" ca="1" si="2"/>
        <v>-13.370744637616552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ht="14.4" customHeight="1" x14ac:dyDescent="0.25">
      <c r="A22" t="s">
        <v>66</v>
      </c>
      <c r="B22">
        <v>615757</v>
      </c>
      <c r="C22" s="2">
        <f t="shared" si="0"/>
        <v>4.0823222835976116</v>
      </c>
      <c r="F22" s="6" t="s">
        <v>78</v>
      </c>
      <c r="G22" s="15" t="s">
        <v>64</v>
      </c>
      <c r="H22" s="15" t="s">
        <v>65</v>
      </c>
      <c r="I22" s="15" t="s">
        <v>66</v>
      </c>
      <c r="J22" s="15" t="s">
        <v>67</v>
      </c>
      <c r="K22" s="6" t="s">
        <v>78</v>
      </c>
      <c r="L22" s="10">
        <f t="shared" ca="1" si="4"/>
        <v>2.7752183213734636</v>
      </c>
      <c r="M22" s="10">
        <f t="shared" ca="1" si="1"/>
        <v>0.64679293887929712</v>
      </c>
      <c r="N22" s="10">
        <f t="shared" ca="1" si="1"/>
        <v>4.0823222835976116</v>
      </c>
      <c r="O22" s="10">
        <f t="shared" ca="1" si="1"/>
        <v>1.496655484026318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-246.99443060223825</v>
      </c>
      <c r="U22" s="11">
        <f t="shared" ca="1" si="2"/>
        <v>-5.8211364499136744</v>
      </c>
      <c r="V22" s="11">
        <f t="shared" ca="1" si="2"/>
        <v>48.987867403171336</v>
      </c>
      <c r="W22" s="11">
        <f t="shared" ca="1" si="2"/>
        <v>404.09698068710588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ht="15" customHeight="1" x14ac:dyDescent="0.25">
      <c r="A23" t="s">
        <v>58</v>
      </c>
      <c r="B23">
        <v>396968</v>
      </c>
      <c r="C23" s="2">
        <f t="shared" si="0"/>
        <v>2.6318033124677047</v>
      </c>
      <c r="F23" s="6"/>
      <c r="G23" s="15" t="s">
        <v>75</v>
      </c>
      <c r="H23" s="15" t="s">
        <v>76</v>
      </c>
      <c r="I23" s="15" t="s">
        <v>77</v>
      </c>
      <c r="J23" s="15" t="s">
        <v>78</v>
      </c>
      <c r="K23" s="6"/>
      <c r="L23" s="15"/>
      <c r="M23" s="8"/>
      <c r="N23" s="15"/>
      <c r="O23" s="9">
        <f ca="1">AVERAGE(L7:O22)</f>
        <v>1.5624999999999998</v>
      </c>
      <c r="P23" s="15"/>
      <c r="Q23" s="8"/>
      <c r="R23" s="15"/>
      <c r="S23" s="9">
        <f ca="1">AVERAGE(P7:S22)</f>
        <v>-14.25</v>
      </c>
      <c r="T23" s="15" t="s">
        <v>79</v>
      </c>
      <c r="U23" s="11">
        <f ca="1">SUM(T7:W22)</f>
        <v>-861.78143823137054</v>
      </c>
      <c r="V23" s="15" t="s">
        <v>80</v>
      </c>
      <c r="W23" s="16">
        <f ca="1">AVERAGE(T7:W22)</f>
        <v>-13.465334972365165</v>
      </c>
      <c r="X23" s="15" t="s">
        <v>79</v>
      </c>
      <c r="Y23" s="11">
        <f ca="1">SUM(X7:AA22)</f>
        <v>-1425</v>
      </c>
      <c r="Z23" s="15" t="s">
        <v>80</v>
      </c>
      <c r="AA23" s="16">
        <f ca="1">AVERAGE(X7:AA22)</f>
        <v>-22.265625</v>
      </c>
    </row>
    <row r="24" spans="1:27" ht="15" customHeight="1" x14ac:dyDescent="0.25">
      <c r="A24" t="s">
        <v>54</v>
      </c>
      <c r="B24">
        <v>328598</v>
      </c>
      <c r="C24" s="2">
        <f t="shared" si="0"/>
        <v>2.1785264929925408</v>
      </c>
      <c r="F24" s="6"/>
      <c r="G24" s="6"/>
      <c r="H24" s="6"/>
      <c r="I24" s="6"/>
      <c r="J24" s="6"/>
      <c r="K24" s="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6"/>
      <c r="Y24" s="6"/>
      <c r="Z24" s="6"/>
      <c r="AA24" s="12">
        <f ca="1">TTEST(T7:W22,X7:AA22,2,1)</f>
        <v>0.25047432813414633</v>
      </c>
    </row>
    <row r="25" spans="1:27" x14ac:dyDescent="0.25">
      <c r="A25" t="s">
        <v>63</v>
      </c>
      <c r="B25">
        <v>252097</v>
      </c>
      <c r="C25" s="2">
        <f t="shared" si="0"/>
        <v>1.671343079702069</v>
      </c>
    </row>
    <row r="26" spans="1:27" x14ac:dyDescent="0.25">
      <c r="A26" t="s">
        <v>67</v>
      </c>
      <c r="B26">
        <v>225748</v>
      </c>
      <c r="C26" s="2">
        <f t="shared" si="0"/>
        <v>1.496655484026318</v>
      </c>
    </row>
    <row r="27" spans="1:27" x14ac:dyDescent="0.25">
      <c r="A27" t="s">
        <v>59</v>
      </c>
      <c r="B27">
        <v>312808</v>
      </c>
      <c r="C27" s="2">
        <f t="shared" si="0"/>
        <v>2.0738425529674882</v>
      </c>
    </row>
    <row r="28" spans="1:27" x14ac:dyDescent="0.25">
      <c r="A28" t="s">
        <v>55</v>
      </c>
      <c r="B28">
        <v>169098</v>
      </c>
      <c r="C28" s="2">
        <f t="shared" si="0"/>
        <v>1.1210794737401097</v>
      </c>
    </row>
    <row r="29" spans="1:27" x14ac:dyDescent="0.25">
      <c r="A29" t="s">
        <v>61</v>
      </c>
      <c r="B29">
        <v>245064</v>
      </c>
      <c r="C29" s="2">
        <f t="shared" si="0"/>
        <v>1.6247159644268192</v>
      </c>
    </row>
    <row r="30" spans="1:27" x14ac:dyDescent="0.25">
      <c r="A30" t="s">
        <v>65</v>
      </c>
      <c r="B30">
        <v>97559</v>
      </c>
      <c r="C30" s="2">
        <f t="shared" si="0"/>
        <v>0.64679293887929712</v>
      </c>
    </row>
    <row r="31" spans="1:27" x14ac:dyDescent="0.25">
      <c r="A31" t="s">
        <v>57</v>
      </c>
      <c r="B31">
        <v>389377</v>
      </c>
      <c r="C31" s="2">
        <f t="shared" si="0"/>
        <v>2.5814767900655404</v>
      </c>
    </row>
    <row r="32" spans="1:27" x14ac:dyDescent="0.25">
      <c r="A32" t="s">
        <v>53</v>
      </c>
      <c r="B32">
        <v>302776</v>
      </c>
      <c r="C32" s="2">
        <f t="shared" si="0"/>
        <v>2.007332781825542</v>
      </c>
    </row>
    <row r="33" spans="1:3" x14ac:dyDescent="0.25">
      <c r="A33" t="s">
        <v>60</v>
      </c>
      <c r="B33">
        <v>112595</v>
      </c>
      <c r="C33" s="2">
        <f t="shared" si="0"/>
        <v>0.74647803844970184</v>
      </c>
    </row>
    <row r="34" spans="1:3" x14ac:dyDescent="0.25">
      <c r="A34" t="s">
        <v>64</v>
      </c>
      <c r="B34">
        <v>418600</v>
      </c>
      <c r="C34" s="2">
        <f t="shared" si="0"/>
        <v>2.7752183213734636</v>
      </c>
    </row>
    <row r="35" spans="1:3" x14ac:dyDescent="0.25">
      <c r="A35" t="s">
        <v>56</v>
      </c>
      <c r="B35">
        <v>226265</v>
      </c>
      <c r="C35" s="2">
        <f t="shared" si="0"/>
        <v>1.5000830709163087</v>
      </c>
    </row>
    <row r="36" spans="1:3" x14ac:dyDescent="0.25">
      <c r="A36" t="s">
        <v>52</v>
      </c>
      <c r="B36">
        <v>163000</v>
      </c>
      <c r="C36" s="2">
        <f t="shared" si="0"/>
        <v>1.0806511858190986</v>
      </c>
    </row>
    <row r="37" spans="1:3" x14ac:dyDescent="0.25">
      <c r="A37" t="s">
        <v>30</v>
      </c>
      <c r="B37">
        <v>186315</v>
      </c>
      <c r="C37" s="2">
        <f t="shared" si="0"/>
        <v>1.2352240839624866</v>
      </c>
    </row>
    <row r="38" spans="1:3" x14ac:dyDescent="0.25">
      <c r="A38" t="s">
        <v>34</v>
      </c>
      <c r="B38">
        <v>531927</v>
      </c>
      <c r="C38" s="2">
        <f t="shared" si="0"/>
        <v>3.5265493455165373</v>
      </c>
    </row>
    <row r="39" spans="1:3" x14ac:dyDescent="0.25">
      <c r="A39" t="s">
        <v>26</v>
      </c>
      <c r="B39">
        <v>228997</v>
      </c>
      <c r="C39" s="2">
        <f t="shared" si="0"/>
        <v>1.5181955803620619</v>
      </c>
    </row>
    <row r="40" spans="1:3" x14ac:dyDescent="0.25">
      <c r="A40" t="s">
        <v>22</v>
      </c>
      <c r="B40">
        <v>164627</v>
      </c>
      <c r="C40" s="2">
        <f t="shared" si="0"/>
        <v>1.0914378083916609</v>
      </c>
    </row>
    <row r="41" spans="1:3" x14ac:dyDescent="0.25">
      <c r="A41" t="s">
        <v>31</v>
      </c>
      <c r="B41">
        <v>101723</v>
      </c>
      <c r="C41" s="2">
        <f t="shared" si="0"/>
        <v>0.67439926733175548</v>
      </c>
    </row>
    <row r="42" spans="1:3" x14ac:dyDescent="0.25">
      <c r="A42" t="s">
        <v>35</v>
      </c>
      <c r="B42">
        <v>158368</v>
      </c>
      <c r="C42" s="2">
        <f t="shared" si="0"/>
        <v>1.0499421288085828</v>
      </c>
    </row>
    <row r="43" spans="1:3" x14ac:dyDescent="0.25">
      <c r="A43" t="s">
        <v>27</v>
      </c>
      <c r="B43">
        <v>139364</v>
      </c>
      <c r="C43" s="2">
        <f t="shared" si="0"/>
        <v>0.92395013411345295</v>
      </c>
    </row>
    <row r="44" spans="1:3" x14ac:dyDescent="0.25">
      <c r="A44" t="s">
        <v>23</v>
      </c>
      <c r="B44">
        <v>70326</v>
      </c>
      <c r="C44" s="2">
        <f t="shared" si="0"/>
        <v>0.46624463370499336</v>
      </c>
    </row>
    <row r="45" spans="1:3" x14ac:dyDescent="0.25">
      <c r="A45" t="s">
        <v>29</v>
      </c>
      <c r="B45">
        <v>271014</v>
      </c>
      <c r="C45" s="2">
        <f t="shared" si="0"/>
        <v>1.7967582851139703</v>
      </c>
    </row>
    <row r="46" spans="1:3" x14ac:dyDescent="0.25">
      <c r="A46" t="s">
        <v>33</v>
      </c>
      <c r="B46">
        <v>94664</v>
      </c>
      <c r="C46" s="2">
        <f t="shared" si="0"/>
        <v>0.62759977824772473</v>
      </c>
    </row>
    <row r="47" spans="1:3" x14ac:dyDescent="0.25">
      <c r="A47" t="s">
        <v>25</v>
      </c>
      <c r="B47">
        <v>273813</v>
      </c>
      <c r="C47" s="2">
        <f t="shared" si="0"/>
        <v>1.8153149886054283</v>
      </c>
    </row>
    <row r="48" spans="1:3" x14ac:dyDescent="0.25">
      <c r="A48" t="s">
        <v>21</v>
      </c>
      <c r="B48">
        <v>285180</v>
      </c>
      <c r="C48" s="2">
        <f t="shared" si="0"/>
        <v>1.8906754918520889</v>
      </c>
    </row>
    <row r="49" spans="1:3" x14ac:dyDescent="0.25">
      <c r="A49" t="s">
        <v>28</v>
      </c>
      <c r="B49">
        <v>120909</v>
      </c>
      <c r="C49" s="2">
        <f t="shared" si="0"/>
        <v>0.80159787868835197</v>
      </c>
    </row>
    <row r="50" spans="1:3" x14ac:dyDescent="0.25">
      <c r="A50" t="s">
        <v>32</v>
      </c>
      <c r="B50">
        <v>585432</v>
      </c>
      <c r="C50" s="2">
        <f t="shared" si="0"/>
        <v>3.8812747547021256</v>
      </c>
    </row>
    <row r="51" spans="1:3" x14ac:dyDescent="0.25">
      <c r="A51" t="s">
        <v>24</v>
      </c>
      <c r="B51">
        <v>293054</v>
      </c>
      <c r="C51" s="2">
        <f t="shared" si="0"/>
        <v>1.9428782368652153</v>
      </c>
    </row>
    <row r="52" spans="1:3" x14ac:dyDescent="0.25">
      <c r="A52" t="s">
        <v>20</v>
      </c>
      <c r="B52">
        <v>202112</v>
      </c>
      <c r="C52" s="2">
        <f t="shared" si="0"/>
        <v>1.3399544323206727</v>
      </c>
    </row>
    <row r="53" spans="1:3" x14ac:dyDescent="0.25">
      <c r="A53" t="s">
        <v>12</v>
      </c>
      <c r="B53">
        <v>7420</v>
      </c>
      <c r="C53" s="2">
        <f t="shared" si="0"/>
        <v>4.9192833121335655E-2</v>
      </c>
    </row>
    <row r="54" spans="1:3" x14ac:dyDescent="0.25">
      <c r="A54" t="s">
        <v>17</v>
      </c>
      <c r="B54">
        <v>6269</v>
      </c>
      <c r="C54" s="2">
        <f t="shared" si="0"/>
        <v>4.1561977201840045E-2</v>
      </c>
    </row>
    <row r="55" spans="1:3" x14ac:dyDescent="0.25">
      <c r="A55" t="s">
        <v>7</v>
      </c>
      <c r="B55">
        <v>231979</v>
      </c>
      <c r="C55" s="2">
        <f t="shared" si="0"/>
        <v>1.5379655302768629</v>
      </c>
    </row>
    <row r="56" spans="1:3" x14ac:dyDescent="0.25">
      <c r="A56" t="s">
        <v>3</v>
      </c>
      <c r="B56">
        <v>177461</v>
      </c>
      <c r="C56" s="2">
        <f t="shared" si="0"/>
        <v>1.1765241723106934</v>
      </c>
    </row>
    <row r="57" spans="1:3" x14ac:dyDescent="0.25">
      <c r="A57" t="s">
        <v>13</v>
      </c>
      <c r="B57">
        <v>13647</v>
      </c>
      <c r="C57" s="2">
        <f t="shared" si="0"/>
        <v>9.0476360324375685E-2</v>
      </c>
    </row>
    <row r="58" spans="1:3" x14ac:dyDescent="0.25">
      <c r="A58" t="s">
        <v>18</v>
      </c>
      <c r="B58">
        <v>178086</v>
      </c>
      <c r="C58" s="2">
        <f t="shared" si="0"/>
        <v>1.1806677734833126</v>
      </c>
    </row>
    <row r="59" spans="1:3" x14ac:dyDescent="0.25">
      <c r="A59" t="s">
        <v>8</v>
      </c>
      <c r="B59">
        <v>175819</v>
      </c>
      <c r="C59" s="2">
        <f t="shared" si="0"/>
        <v>1.1656381033099883</v>
      </c>
    </row>
    <row r="60" spans="1:3" x14ac:dyDescent="0.25">
      <c r="A60" t="s">
        <v>4</v>
      </c>
      <c r="B60">
        <v>166692</v>
      </c>
      <c r="C60" s="2">
        <f t="shared" si="0"/>
        <v>1.105128266665995</v>
      </c>
    </row>
    <row r="61" spans="1:3" x14ac:dyDescent="0.25">
      <c r="A61" t="s">
        <v>11</v>
      </c>
      <c r="B61">
        <v>186215</v>
      </c>
      <c r="C61" s="2">
        <f t="shared" si="0"/>
        <v>1.2345611077748677</v>
      </c>
    </row>
    <row r="62" spans="1:3" x14ac:dyDescent="0.25">
      <c r="A62" t="s">
        <v>16</v>
      </c>
      <c r="B62">
        <v>65121</v>
      </c>
      <c r="C62" s="2">
        <f t="shared" si="0"/>
        <v>0.4317367231394203</v>
      </c>
    </row>
    <row r="63" spans="1:3" x14ac:dyDescent="0.25">
      <c r="A63" t="s">
        <v>6</v>
      </c>
      <c r="B63">
        <v>269661</v>
      </c>
      <c r="C63" s="2">
        <f t="shared" si="0"/>
        <v>1.7877882172954842</v>
      </c>
    </row>
    <row r="64" spans="1:3" x14ac:dyDescent="0.25">
      <c r="A64" t="s">
        <v>2</v>
      </c>
      <c r="B64">
        <v>249445</v>
      </c>
      <c r="C64" s="2">
        <f t="shared" si="0"/>
        <v>1.6537609512064111</v>
      </c>
    </row>
    <row r="65" spans="1:3" x14ac:dyDescent="0.25">
      <c r="A65" t="s">
        <v>10</v>
      </c>
      <c r="B65">
        <v>105698</v>
      </c>
      <c r="C65" s="2">
        <f t="shared" si="0"/>
        <v>0.70075257078961395</v>
      </c>
    </row>
    <row r="66" spans="1:3" x14ac:dyDescent="0.25">
      <c r="A66" t="s">
        <v>15</v>
      </c>
      <c r="B66">
        <v>202122</v>
      </c>
      <c r="C66" s="2">
        <f t="shared" si="0"/>
        <v>1.3400207299394344</v>
      </c>
    </row>
    <row r="67" spans="1:3" x14ac:dyDescent="0.25">
      <c r="A67" t="s">
        <v>5</v>
      </c>
      <c r="B67">
        <v>310298</v>
      </c>
      <c r="C67" s="2">
        <f t="shared" si="0"/>
        <v>2.0572018506582492</v>
      </c>
    </row>
    <row r="68" spans="1:3" x14ac:dyDescent="0.25">
      <c r="A68" t="s">
        <v>1</v>
      </c>
      <c r="B68">
        <v>253701</v>
      </c>
      <c r="C68" s="2">
        <f t="shared" si="0"/>
        <v>1.6819772177514791</v>
      </c>
    </row>
    <row r="69" spans="1:3" x14ac:dyDescent="0.25">
      <c r="B69">
        <f>SUM(B5:B68)</f>
        <v>15083498</v>
      </c>
      <c r="C69" s="2">
        <f t="shared" si="0"/>
        <v>100</v>
      </c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9"/>
  <sheetViews>
    <sheetView zoomScale="85" zoomScaleNormal="85" workbookViewId="0">
      <selection activeCell="F6" sqref="F6:AA24"/>
    </sheetView>
  </sheetViews>
  <sheetFormatPr defaultRowHeight="14.4" x14ac:dyDescent="0.25"/>
  <cols>
    <col min="1" max="1" width="8.5546875" bestFit="1" customWidth="1"/>
    <col min="2" max="2" width="10.5546875" bestFit="1" customWidth="1"/>
    <col min="3" max="3" width="12.77734375" bestFit="1" customWidth="1"/>
    <col min="4" max="4" width="5.6640625" customWidth="1"/>
    <col min="5" max="5" width="3.77734375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21875" bestFit="1" customWidth="1"/>
    <col min="19" max="22" width="7.21875" bestFit="1" customWidth="1"/>
    <col min="23" max="23" width="8.88671875" bestFit="1" customWidth="1"/>
    <col min="24" max="24" width="7.21875" bestFit="1" customWidth="1"/>
    <col min="25" max="25" width="8.21875" bestFit="1" customWidth="1"/>
    <col min="26" max="26" width="7.21875" bestFit="1" customWidth="1"/>
    <col min="27" max="27" width="8.8867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107983</v>
      </c>
      <c r="C5" s="2">
        <f>B5/$B$69*100</f>
        <v>3.2644368262260191</v>
      </c>
    </row>
    <row r="6" spans="1:27" ht="14.4" customHeight="1" x14ac:dyDescent="0.25">
      <c r="A6" t="s">
        <v>50</v>
      </c>
      <c r="B6">
        <v>103503</v>
      </c>
      <c r="C6" s="2">
        <f t="shared" ref="C6:C69" si="0">B6/$B$69*100</f>
        <v>3.1290018320001454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ht="14.4" customHeight="1" x14ac:dyDescent="0.25">
      <c r="A7" t="s">
        <v>42</v>
      </c>
      <c r="B7">
        <v>66082</v>
      </c>
      <c r="C7" s="2">
        <f t="shared" si="0"/>
        <v>1.997726626882637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2.2124878320122372</v>
      </c>
      <c r="M7" s="10">
        <f t="shared" ref="M7:O22" ca="1" si="1">OFFSET($C$4,MATCH(H7,$A$5:$A$69,0),0)</f>
        <v>1.8491109055401376</v>
      </c>
      <c r="N7" s="10">
        <f t="shared" ca="1" si="1"/>
        <v>1.5677809822664805</v>
      </c>
      <c r="O7" s="10">
        <f t="shared" ca="1" si="1"/>
        <v>1.074803649489398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621.70908079543869</v>
      </c>
      <c r="U7" s="11">
        <f t="shared" ref="U7:W22" ca="1" si="2">M7*Q7</f>
        <v>-297.70685579196214</v>
      </c>
      <c r="V7" s="11">
        <f t="shared" ca="1" si="2"/>
        <v>-64.279020272925706</v>
      </c>
      <c r="W7" s="11">
        <f t="shared" ca="1" si="2"/>
        <v>-41.91734233008652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ht="14.4" customHeight="1" x14ac:dyDescent="0.25">
      <c r="A8" t="s">
        <v>38</v>
      </c>
      <c r="B8">
        <v>73948</v>
      </c>
      <c r="C8" s="2">
        <f t="shared" si="0"/>
        <v>2.2355238734408349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1.6598949169553729</v>
      </c>
      <c r="M8" s="10">
        <f t="shared" ca="1" si="1"/>
        <v>1.4796575429431718</v>
      </c>
      <c r="N8" s="10">
        <f t="shared" ca="1" si="1"/>
        <v>1.4708905455490862</v>
      </c>
      <c r="O8" s="10">
        <f t="shared" ca="1" si="1"/>
        <v>1.0913400204361732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-18.258844086509104</v>
      </c>
      <c r="U8" s="11">
        <f t="shared" ca="1" si="2"/>
        <v>-90.259110119533474</v>
      </c>
      <c r="V8" s="11">
        <f t="shared" ca="1" si="2"/>
        <v>-138.26371128161409</v>
      </c>
      <c r="W8" s="11">
        <f t="shared" ca="1" si="2"/>
        <v>-20.73546038828729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ht="14.4" customHeight="1" x14ac:dyDescent="0.25">
      <c r="A9" t="s">
        <v>47</v>
      </c>
      <c r="B9">
        <v>48827</v>
      </c>
      <c r="C9" s="2">
        <f t="shared" si="0"/>
        <v>1.4760902819345438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1.0932748060679713</v>
      </c>
      <c r="M9" s="10">
        <f t="shared" ca="1" si="1"/>
        <v>1.375904663437993</v>
      </c>
      <c r="N9" s="10">
        <f t="shared" ca="1" si="1"/>
        <v>9.0360535210075393E-2</v>
      </c>
      <c r="O9" s="10">
        <f t="shared" ca="1" si="1"/>
        <v>8.9121063164704681E-2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115.88712944320496</v>
      </c>
      <c r="U9" s="11">
        <f t="shared" ca="1" si="2"/>
        <v>-105.94465908472546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ht="14.4" customHeight="1" x14ac:dyDescent="0.25">
      <c r="A10" t="s">
        <v>51</v>
      </c>
      <c r="B10">
        <v>39550</v>
      </c>
      <c r="C10" s="2">
        <f t="shared" si="0"/>
        <v>1.1956370584002951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1.5112489645873768</v>
      </c>
      <c r="M10" s="10">
        <f t="shared" ca="1" si="1"/>
        <v>0.38248293458610705</v>
      </c>
      <c r="N10" s="10">
        <f t="shared" ca="1" si="1"/>
        <v>4.2293204670088819E-2</v>
      </c>
      <c r="O10" s="10">
        <f t="shared" ca="1" si="1"/>
        <v>1.1545530947500802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104.276178556529</v>
      </c>
      <c r="U10" s="11">
        <f t="shared" ca="1" si="2"/>
        <v>-32.511049439819097</v>
      </c>
      <c r="V10" s="11">
        <f t="shared" ca="1" si="2"/>
        <v>0</v>
      </c>
      <c r="W10" s="11">
        <f t="shared" ca="1" si="2"/>
        <v>-242.45614989751684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ht="14.4" customHeight="1" x14ac:dyDescent="0.25">
      <c r="A11" t="s">
        <v>43</v>
      </c>
      <c r="B11">
        <v>54536</v>
      </c>
      <c r="C11" s="2">
        <f t="shared" si="0"/>
        <v>1.6486792064960425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1.8001366442352458</v>
      </c>
      <c r="M11" s="10">
        <f t="shared" ca="1" si="1"/>
        <v>1.7048182208436873</v>
      </c>
      <c r="N11" s="10">
        <f t="shared" ca="1" si="1"/>
        <v>1.3064942288972325</v>
      </c>
      <c r="O11" s="10">
        <f t="shared" ca="1" si="1"/>
        <v>0.5954907402368903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91.806968855997539</v>
      </c>
      <c r="U11" s="11">
        <f t="shared" ca="1" si="2"/>
        <v>-13.638545766749498</v>
      </c>
      <c r="V11" s="11">
        <f t="shared" ca="1" si="2"/>
        <v>-134.56890557641495</v>
      </c>
      <c r="W11" s="11">
        <f t="shared" ca="1" si="2"/>
        <v>-58.95358328345214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ht="14.4" customHeight="1" x14ac:dyDescent="0.25">
      <c r="A12" t="s">
        <v>39</v>
      </c>
      <c r="B12">
        <v>47403</v>
      </c>
      <c r="C12" s="2">
        <f t="shared" si="0"/>
        <v>1.4330413016270338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1.2874184518087222</v>
      </c>
      <c r="M12" s="10">
        <f t="shared" ca="1" si="1"/>
        <v>1.1833934930740722</v>
      </c>
      <c r="N12" s="10">
        <f t="shared" ca="1" si="1"/>
        <v>1.2446717817561808</v>
      </c>
      <c r="O12" s="10">
        <f t="shared" ca="1" si="1"/>
        <v>0.69576705180993148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-196.9750231267345</v>
      </c>
      <c r="U12" s="11">
        <f t="shared" ca="1" si="2"/>
        <v>459.15667531273999</v>
      </c>
      <c r="V12" s="11">
        <f t="shared" ca="1" si="2"/>
        <v>-44.808184143222505</v>
      </c>
      <c r="W12" s="11">
        <f t="shared" ca="1" si="2"/>
        <v>-29.917983227827055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ht="14.4" customHeight="1" x14ac:dyDescent="0.25">
      <c r="A13" t="s">
        <v>45</v>
      </c>
      <c r="B13">
        <v>63481</v>
      </c>
      <c r="C13" s="2">
        <f t="shared" si="0"/>
        <v>1.9190957295653381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1.0006469439456327</v>
      </c>
      <c r="M13" s="10">
        <f t="shared" ca="1" si="1"/>
        <v>1.9502639168525877</v>
      </c>
      <c r="N13" s="10">
        <f t="shared" ca="1" si="1"/>
        <v>1.6426330013966735</v>
      </c>
      <c r="O13" s="10">
        <f t="shared" ca="1" si="1"/>
        <v>0.60649483351774258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-69.044639132248662</v>
      </c>
      <c r="U13" s="11">
        <f t="shared" ca="1" si="2"/>
        <v>113.11530717745009</v>
      </c>
      <c r="V13" s="11">
        <f t="shared" ca="1" si="2"/>
        <v>68.990586058660284</v>
      </c>
      <c r="W13" s="11">
        <f t="shared" ca="1" si="2"/>
        <v>-10.310412169801625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ht="14.4" customHeight="1" x14ac:dyDescent="0.25">
      <c r="A14" t="s">
        <v>49</v>
      </c>
      <c r="B14">
        <v>15115</v>
      </c>
      <c r="C14" s="2">
        <f t="shared" si="0"/>
        <v>0.45694195038484098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2.8527204899844611</v>
      </c>
      <c r="M14" s="10">
        <f t="shared" ca="1" si="1"/>
        <v>0.47396201773956581</v>
      </c>
      <c r="N14" s="10">
        <f t="shared" ca="1" si="1"/>
        <v>2.9757909947821251</v>
      </c>
      <c r="O14" s="10">
        <f t="shared" ca="1" si="1"/>
        <v>0.67657035061943371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-302.38837193835286</v>
      </c>
      <c r="U14" s="11">
        <f t="shared" ca="1" si="2"/>
        <v>22.750176851499159</v>
      </c>
      <c r="V14" s="11">
        <f t="shared" ca="1" si="2"/>
        <v>95.225311833028002</v>
      </c>
      <c r="W14" s="11">
        <f t="shared" ca="1" si="2"/>
        <v>-39.917650686546587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ht="14.4" customHeight="1" x14ac:dyDescent="0.25">
      <c r="A15" t="s">
        <v>41</v>
      </c>
      <c r="B15">
        <v>46380</v>
      </c>
      <c r="C15" s="2">
        <f t="shared" si="0"/>
        <v>1.4021149625437594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2.1313779906041974</v>
      </c>
      <c r="M15" s="10">
        <f t="shared" ca="1" si="1"/>
        <v>1.5495516738918818</v>
      </c>
      <c r="N15" s="10">
        <f t="shared" ca="1" si="1"/>
        <v>2.2355238734408349</v>
      </c>
      <c r="O15" s="10">
        <f t="shared" ca="1" si="1"/>
        <v>1.4330413016270338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-40.496181821479752</v>
      </c>
      <c r="U15" s="11">
        <f t="shared" ca="1" si="2"/>
        <v>-106.91906549853984</v>
      </c>
      <c r="V15" s="11">
        <f t="shared" ca="1" si="2"/>
        <v>-183.31295762214847</v>
      </c>
      <c r="W15" s="11">
        <f t="shared" ca="1" si="2"/>
        <v>-50.156445556946181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ht="14.4" customHeight="1" x14ac:dyDescent="0.25">
      <c r="A16" t="s">
        <v>37</v>
      </c>
      <c r="B16">
        <v>51257</v>
      </c>
      <c r="C16" s="2">
        <f t="shared" si="0"/>
        <v>1.5495516738918818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1.6903980216816914</v>
      </c>
      <c r="M16" s="10">
        <f t="shared" ca="1" si="1"/>
        <v>1.4021149625437594</v>
      </c>
      <c r="N16" s="10">
        <f t="shared" ca="1" si="1"/>
        <v>1.997726626882637</v>
      </c>
      <c r="O16" s="10">
        <f t="shared" ca="1" si="1"/>
        <v>1.6486792064960425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-282.29646962084246</v>
      </c>
      <c r="U16" s="11">
        <f t="shared" ca="1" si="2"/>
        <v>-18.227494513068873</v>
      </c>
      <c r="V16" s="11">
        <f t="shared" ca="1" si="2"/>
        <v>87.899971582836031</v>
      </c>
      <c r="W16" s="11">
        <f t="shared" ca="1" si="2"/>
        <v>80.785281118306088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ht="14.4" customHeight="1" x14ac:dyDescent="0.25">
      <c r="A17" t="s">
        <v>44</v>
      </c>
      <c r="B17">
        <v>41293</v>
      </c>
      <c r="C17" s="2">
        <f t="shared" si="0"/>
        <v>1.2483297358412992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1.2483297358412992</v>
      </c>
      <c r="M17" s="10">
        <f t="shared" ca="1" si="1"/>
        <v>1.9190957295653381</v>
      </c>
      <c r="N17" s="10">
        <f t="shared" ca="1" si="1"/>
        <v>3.2644368262260191</v>
      </c>
      <c r="O17" s="10">
        <f t="shared" ca="1" si="1"/>
        <v>1.4760902819345438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-136.06794120670162</v>
      </c>
      <c r="U17" s="11">
        <f t="shared" ca="1" si="2"/>
        <v>-44.139201780002779</v>
      </c>
      <c r="V17" s="11">
        <f t="shared" ca="1" si="2"/>
        <v>453.75671884541663</v>
      </c>
      <c r="W17" s="11">
        <f t="shared" ca="1" si="2"/>
        <v>70.852333532858097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ht="14.4" customHeight="1" x14ac:dyDescent="0.25">
      <c r="A18" t="s">
        <v>48</v>
      </c>
      <c r="B18">
        <v>80136</v>
      </c>
      <c r="C18" s="2">
        <f t="shared" si="0"/>
        <v>2.4225934592153235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2.4225934592153235</v>
      </c>
      <c r="M18" s="10">
        <f t="shared" ca="1" si="1"/>
        <v>0.45694195038484098</v>
      </c>
      <c r="N18" s="10">
        <f t="shared" ca="1" si="1"/>
        <v>3.1290018320001454</v>
      </c>
      <c r="O18" s="10">
        <f t="shared" ca="1" si="1"/>
        <v>1.1956370584002951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-230.14637862545572</v>
      </c>
      <c r="U18" s="11">
        <f t="shared" ca="1" si="2"/>
        <v>-11.423548759621024</v>
      </c>
      <c r="V18" s="11">
        <f t="shared" ca="1" si="2"/>
        <v>359.8352106800167</v>
      </c>
      <c r="W18" s="11">
        <f t="shared" ca="1" si="2"/>
        <v>7.1738223504017711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ht="14.4" customHeight="1" x14ac:dyDescent="0.25">
      <c r="A19" t="s">
        <v>40</v>
      </c>
      <c r="B19">
        <v>55916</v>
      </c>
      <c r="C19" s="2">
        <f t="shared" si="0"/>
        <v>1.6903980216816914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1.6442050147225094</v>
      </c>
      <c r="M19" s="10">
        <f t="shared" ca="1" si="1"/>
        <v>2.0611210873495249</v>
      </c>
      <c r="N19" s="10">
        <f t="shared" ca="1" si="1"/>
        <v>2.9701075619887178</v>
      </c>
      <c r="O19" s="10">
        <f t="shared" ca="1" si="1"/>
        <v>1.1904070909893405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-41.105125368062737</v>
      </c>
      <c r="U19" s="11">
        <f t="shared" ca="1" si="2"/>
        <v>-68.016995882534317</v>
      </c>
      <c r="V19" s="11">
        <f t="shared" ca="1" si="2"/>
        <v>-442.54602673631894</v>
      </c>
      <c r="W19" s="11">
        <f t="shared" ca="1" si="2"/>
        <v>-149.99129346465691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ht="14.4" customHeight="1" x14ac:dyDescent="0.25">
      <c r="A20" t="s">
        <v>36</v>
      </c>
      <c r="B20">
        <v>70503</v>
      </c>
      <c r="C20" s="2">
        <f t="shared" si="0"/>
        <v>2.1313779906041974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1.1796448459124631</v>
      </c>
      <c r="M20" s="10">
        <f t="shared" ca="1" si="1"/>
        <v>1.7479881252531848</v>
      </c>
      <c r="N20" s="10">
        <f t="shared" ca="1" si="1"/>
        <v>2.1901471041700677</v>
      </c>
      <c r="O20" s="10">
        <f t="shared" ca="1" si="1"/>
        <v>1.4218860532186972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-121.50341912898369</v>
      </c>
      <c r="U20" s="11">
        <f t="shared" ca="1" si="2"/>
        <v>47.195679381835987</v>
      </c>
      <c r="V20" s="11">
        <f t="shared" ca="1" si="2"/>
        <v>-10.950735520850339</v>
      </c>
      <c r="W20" s="11">
        <f t="shared" ca="1" si="2"/>
        <v>36.969037383686128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ht="14.4" customHeight="1" x14ac:dyDescent="0.25">
      <c r="A21" t="s">
        <v>62</v>
      </c>
      <c r="B21">
        <v>119572</v>
      </c>
      <c r="C21" s="2">
        <f t="shared" si="0"/>
        <v>3.6147841807089778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1.1183363262048576</v>
      </c>
      <c r="M21" s="10">
        <f t="shared" ca="1" si="1"/>
        <v>2.0764482172764267</v>
      </c>
      <c r="N21" s="10">
        <f t="shared" ca="1" si="1"/>
        <v>3.6147841807089778</v>
      </c>
      <c r="O21" s="10">
        <f t="shared" ca="1" si="1"/>
        <v>2.0535028689243195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-95.058587727412899</v>
      </c>
      <c r="U21" s="11">
        <f t="shared" ca="1" si="2"/>
        <v>-10.382241086382134</v>
      </c>
      <c r="V21" s="11">
        <f t="shared" ca="1" si="2"/>
        <v>151.82093558977706</v>
      </c>
      <c r="W21" s="11">
        <f t="shared" ca="1" si="2"/>
        <v>-16.428022951394556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ht="14.4" customHeight="1" x14ac:dyDescent="0.25">
      <c r="A22" t="s">
        <v>66</v>
      </c>
      <c r="B22">
        <v>111681</v>
      </c>
      <c r="C22" s="2">
        <f t="shared" si="0"/>
        <v>3.3762311585133591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2.1887262459717158</v>
      </c>
      <c r="M22" s="10">
        <f t="shared" ca="1" si="1"/>
        <v>0.4698505982719946</v>
      </c>
      <c r="N22" s="10">
        <f t="shared" ca="1" si="1"/>
        <v>3.3762311585133591</v>
      </c>
      <c r="O22" s="10">
        <f t="shared" ca="1" si="1"/>
        <v>1.3535941666213203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-194.79663589148271</v>
      </c>
      <c r="U22" s="11">
        <f t="shared" ca="1" si="2"/>
        <v>-4.2286553844479515</v>
      </c>
      <c r="V22" s="11">
        <f t="shared" ca="1" si="2"/>
        <v>40.514773902160307</v>
      </c>
      <c r="W22" s="11">
        <f t="shared" ca="1" si="2"/>
        <v>365.47042498775647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ht="15" customHeight="1" x14ac:dyDescent="0.25">
      <c r="A23" t="s">
        <v>58</v>
      </c>
      <c r="B23">
        <v>72447</v>
      </c>
      <c r="C23" s="2">
        <f t="shared" si="0"/>
        <v>2.1901471041700677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1.5625000000000002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-815.85732165206457</v>
      </c>
      <c r="V23" s="7" t="s">
        <v>80</v>
      </c>
      <c r="W23" s="16">
        <f ca="1">AVERAGE(T7:W22)</f>
        <v>-12.747770650813509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ht="15" customHeight="1" x14ac:dyDescent="0.25">
      <c r="A24" t="s">
        <v>54</v>
      </c>
      <c r="B24">
        <v>98247</v>
      </c>
      <c r="C24" s="2">
        <f t="shared" si="0"/>
        <v>2.9701075619887178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0.25662796965261814</v>
      </c>
    </row>
    <row r="25" spans="1:27" x14ac:dyDescent="0.25">
      <c r="A25" t="s">
        <v>63</v>
      </c>
      <c r="B25">
        <v>67927</v>
      </c>
      <c r="C25" s="2">
        <f t="shared" si="0"/>
        <v>2.0535028689243195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x14ac:dyDescent="0.25">
      <c r="A26" t="s">
        <v>67</v>
      </c>
      <c r="B26">
        <v>44775</v>
      </c>
      <c r="C26" s="2">
        <f t="shared" si="0"/>
        <v>1.3535941666213203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x14ac:dyDescent="0.25">
      <c r="A27" t="s">
        <v>59</v>
      </c>
      <c r="B27">
        <v>47034</v>
      </c>
      <c r="C27" s="2">
        <f t="shared" si="0"/>
        <v>1.4218860532186972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x14ac:dyDescent="0.25">
      <c r="A28" t="s">
        <v>55</v>
      </c>
      <c r="B28">
        <v>39377</v>
      </c>
      <c r="C28" s="2">
        <f t="shared" si="0"/>
        <v>1.1904070909893405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7" x14ac:dyDescent="0.25">
      <c r="A29" t="s">
        <v>61</v>
      </c>
      <c r="B29">
        <v>68686</v>
      </c>
      <c r="C29" s="2">
        <f t="shared" si="0"/>
        <v>2.0764482172764267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7" x14ac:dyDescent="0.25">
      <c r="A30" t="s">
        <v>65</v>
      </c>
      <c r="B30">
        <v>15542</v>
      </c>
      <c r="C30" s="2">
        <f t="shared" si="0"/>
        <v>0.4698505982719946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7" x14ac:dyDescent="0.25">
      <c r="A31" t="s">
        <v>57</v>
      </c>
      <c r="B31">
        <v>57821</v>
      </c>
      <c r="C31" s="2">
        <f t="shared" si="0"/>
        <v>1.7479881252531848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7" x14ac:dyDescent="0.25">
      <c r="A32" t="s">
        <v>53</v>
      </c>
      <c r="B32">
        <v>68179</v>
      </c>
      <c r="C32" s="2">
        <f t="shared" si="0"/>
        <v>2.0611210873495249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t="s">
        <v>60</v>
      </c>
      <c r="B33">
        <v>36993</v>
      </c>
      <c r="C33" s="2">
        <f t="shared" si="0"/>
        <v>1.1183363262048576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t="s">
        <v>64</v>
      </c>
      <c r="B34">
        <v>72400</v>
      </c>
      <c r="C34" s="2">
        <f t="shared" si="0"/>
        <v>2.1887262459717158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t="s">
        <v>56</v>
      </c>
      <c r="B35">
        <v>39021</v>
      </c>
      <c r="C35" s="2">
        <f t="shared" si="0"/>
        <v>1.1796448459124631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t="s">
        <v>52</v>
      </c>
      <c r="B36">
        <v>54388</v>
      </c>
      <c r="C36" s="2">
        <f t="shared" si="0"/>
        <v>1.6442050147225094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t="s">
        <v>30</v>
      </c>
      <c r="B37">
        <v>54336</v>
      </c>
      <c r="C37" s="2">
        <f t="shared" si="0"/>
        <v>1.6426330013966735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t="s">
        <v>34</v>
      </c>
      <c r="B38">
        <v>98435</v>
      </c>
      <c r="C38" s="2">
        <f t="shared" si="0"/>
        <v>2.9757909947821251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t="s">
        <v>26</v>
      </c>
      <c r="B39">
        <v>41172</v>
      </c>
      <c r="C39" s="2">
        <f t="shared" si="0"/>
        <v>1.2446717817561808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t="s">
        <v>22</v>
      </c>
      <c r="B40">
        <v>43217</v>
      </c>
      <c r="C40" s="2">
        <f t="shared" si="0"/>
        <v>1.3064942288972325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t="s">
        <v>31</v>
      </c>
      <c r="B41">
        <v>20062</v>
      </c>
      <c r="C41" s="2">
        <f t="shared" si="0"/>
        <v>0.60649483351774258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t="s">
        <v>35</v>
      </c>
      <c r="B42">
        <v>22380</v>
      </c>
      <c r="C42" s="2">
        <f t="shared" si="0"/>
        <v>0.67657035061943371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t="s">
        <v>27</v>
      </c>
      <c r="B43">
        <v>23015</v>
      </c>
      <c r="C43" s="2">
        <f t="shared" si="0"/>
        <v>0.69576705180993148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t="s">
        <v>23</v>
      </c>
      <c r="B44">
        <v>19698</v>
      </c>
      <c r="C44" s="2">
        <f t="shared" si="0"/>
        <v>0.5954907402368903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t="s">
        <v>29</v>
      </c>
      <c r="B45">
        <v>64512</v>
      </c>
      <c r="C45" s="2">
        <f t="shared" si="0"/>
        <v>1.9502639168525877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t="s">
        <v>33</v>
      </c>
      <c r="B46">
        <v>15678</v>
      </c>
      <c r="C46" s="2">
        <f t="shared" si="0"/>
        <v>0.47396201773956581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t="s">
        <v>25</v>
      </c>
      <c r="B47">
        <v>39145</v>
      </c>
      <c r="C47" s="2">
        <f t="shared" si="0"/>
        <v>1.1833934930740722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t="s">
        <v>21</v>
      </c>
      <c r="B48">
        <v>56393</v>
      </c>
      <c r="C48" s="2">
        <f t="shared" si="0"/>
        <v>1.7048182208436873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t="s">
        <v>28</v>
      </c>
      <c r="B49">
        <v>33100</v>
      </c>
      <c r="C49" s="2">
        <f t="shared" si="0"/>
        <v>1.0006469439456327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t="s">
        <v>32</v>
      </c>
      <c r="B50">
        <v>94364</v>
      </c>
      <c r="C50" s="2">
        <f t="shared" si="0"/>
        <v>2.8527204899844611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t="s">
        <v>24</v>
      </c>
      <c r="B51">
        <v>42586</v>
      </c>
      <c r="C51" s="2">
        <f t="shared" si="0"/>
        <v>1.2874184518087222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t="s">
        <v>20</v>
      </c>
      <c r="B52">
        <v>59546</v>
      </c>
      <c r="C52" s="2">
        <f t="shared" si="0"/>
        <v>1.8001366442352458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t="s">
        <v>12</v>
      </c>
      <c r="B53">
        <v>2989</v>
      </c>
      <c r="C53" s="2">
        <f t="shared" si="0"/>
        <v>9.0360535210075393E-2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t="s">
        <v>17</v>
      </c>
      <c r="B54">
        <v>1399</v>
      </c>
      <c r="C54" s="2">
        <f t="shared" si="0"/>
        <v>4.2293204670088819E-2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t="s">
        <v>7</v>
      </c>
      <c r="B55">
        <v>48655</v>
      </c>
      <c r="C55" s="2">
        <f t="shared" si="0"/>
        <v>1.4708905455490862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t="s">
        <v>3</v>
      </c>
      <c r="B56">
        <v>51860</v>
      </c>
      <c r="C56" s="2">
        <f t="shared" si="0"/>
        <v>1.5677809822664805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t="s">
        <v>13</v>
      </c>
      <c r="B57">
        <v>2948</v>
      </c>
      <c r="C57" s="2">
        <f t="shared" si="0"/>
        <v>8.9121063164704681E-2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t="s">
        <v>18</v>
      </c>
      <c r="B58">
        <v>38191</v>
      </c>
      <c r="C58" s="2">
        <f t="shared" si="0"/>
        <v>1.1545530947500802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t="s">
        <v>8</v>
      </c>
      <c r="B59">
        <v>36100</v>
      </c>
      <c r="C59" s="2">
        <f t="shared" si="0"/>
        <v>1.0913400204361732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t="s">
        <v>4</v>
      </c>
      <c r="B60">
        <v>35553</v>
      </c>
      <c r="C60" s="2">
        <f t="shared" si="0"/>
        <v>1.074803649489398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t="s">
        <v>11</v>
      </c>
      <c r="B61">
        <v>45513</v>
      </c>
      <c r="C61" s="2">
        <f t="shared" si="0"/>
        <v>1.375904663437993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t="s">
        <v>16</v>
      </c>
      <c r="B62">
        <v>12652</v>
      </c>
      <c r="C62" s="2">
        <f t="shared" si="0"/>
        <v>0.38248293458610705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t="s">
        <v>6</v>
      </c>
      <c r="B63">
        <v>48945</v>
      </c>
      <c r="C63" s="2">
        <f t="shared" si="0"/>
        <v>1.4796575429431718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t="s">
        <v>2</v>
      </c>
      <c r="B64">
        <v>61166</v>
      </c>
      <c r="C64" s="2">
        <f t="shared" si="0"/>
        <v>1.8491109055401376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t="s">
        <v>10</v>
      </c>
      <c r="B65">
        <v>36164</v>
      </c>
      <c r="C65" s="2">
        <f t="shared" si="0"/>
        <v>1.0932748060679713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t="s">
        <v>15</v>
      </c>
      <c r="B66">
        <v>49990</v>
      </c>
      <c r="C66" s="2">
        <f t="shared" si="0"/>
        <v>1.5112489645873768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t="s">
        <v>5</v>
      </c>
      <c r="B67">
        <v>54907</v>
      </c>
      <c r="C67" s="2">
        <f t="shared" si="0"/>
        <v>1.6598949169553729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t="s">
        <v>1</v>
      </c>
      <c r="B68">
        <v>73186</v>
      </c>
      <c r="C68" s="2">
        <f t="shared" si="0"/>
        <v>2.2124878320122372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>
        <f>SUM(B5:B68)</f>
        <v>3307860</v>
      </c>
      <c r="C69" s="2">
        <f t="shared" si="0"/>
        <v>100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2:2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2:2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2:2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2:2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2:2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2:2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2:2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2:2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2:2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70"/>
  <sheetViews>
    <sheetView workbookViewId="0">
      <selection activeCell="D12" sqref="D12"/>
    </sheetView>
  </sheetViews>
  <sheetFormatPr defaultRowHeight="14.4" x14ac:dyDescent="0.25"/>
  <cols>
    <col min="1" max="1" width="8.5546875" bestFit="1" customWidth="1"/>
    <col min="2" max="2" width="10.5546875" bestFit="1" customWidth="1"/>
    <col min="3" max="3" width="8.5546875" bestFit="1" customWidth="1"/>
    <col min="4" max="4" width="3.88671875" customWidth="1"/>
    <col min="5" max="5" width="4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21875" bestFit="1" customWidth="1"/>
    <col min="19" max="20" width="7.21875" bestFit="1" customWidth="1"/>
    <col min="21" max="21" width="8.5546875" bestFit="1" customWidth="1"/>
    <col min="22" max="22" width="7.21875" bestFit="1" customWidth="1"/>
    <col min="23" max="23" width="8.21875" bestFit="1" customWidth="1"/>
    <col min="24" max="24" width="7.21875" bestFit="1" customWidth="1"/>
    <col min="25" max="25" width="8.21875" bestFit="1" customWidth="1"/>
    <col min="26" max="26" width="7.21875" bestFit="1" customWidth="1"/>
    <col min="27" max="27" width="8.21875" bestFit="1" customWidth="1"/>
  </cols>
  <sheetData>
    <row r="5" spans="1:27" x14ac:dyDescent="0.25">
      <c r="A5" t="s">
        <v>0</v>
      </c>
      <c r="B5" t="s">
        <v>69</v>
      </c>
      <c r="C5" t="s">
        <v>71</v>
      </c>
    </row>
    <row r="6" spans="1:27" x14ac:dyDescent="0.25">
      <c r="A6" t="s">
        <v>66</v>
      </c>
      <c r="B6">
        <v>285704</v>
      </c>
      <c r="C6" s="2">
        <f t="shared" ref="C6:C37" si="0">B6/$B$70*100</f>
        <v>4.3601044884335236</v>
      </c>
      <c r="D6" s="2"/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x14ac:dyDescent="0.25">
      <c r="A7" t="s">
        <v>32</v>
      </c>
      <c r="B7">
        <v>250204</v>
      </c>
      <c r="C7" s="2">
        <f t="shared" si="0"/>
        <v>3.8183420022961574</v>
      </c>
      <c r="D7" s="2"/>
      <c r="F7" s="6" t="s">
        <v>75</v>
      </c>
      <c r="G7" s="15" t="s">
        <v>1</v>
      </c>
      <c r="H7" s="15" t="s">
        <v>2</v>
      </c>
      <c r="I7" s="15" t="s">
        <v>3</v>
      </c>
      <c r="J7" s="15" t="s">
        <v>4</v>
      </c>
      <c r="K7" s="6" t="s">
        <v>75</v>
      </c>
      <c r="L7" s="10">
        <f ca="1">OFFSET($C$4,MATCH(G7,$A$5:$A$69,0),0)</f>
        <v>1.8027566401386179</v>
      </c>
      <c r="M7" s="10">
        <f t="shared" ref="M7:O22" ca="1" si="1">OFFSET($C$4,MATCH(H7,$A$5:$A$69,0),0)</f>
        <v>1.7120610216846921</v>
      </c>
      <c r="N7" s="10">
        <f t="shared" ca="1" si="1"/>
        <v>1.2349590328364533</v>
      </c>
      <c r="O7" s="10">
        <f t="shared" ca="1" si="1"/>
        <v>1.1373502198411125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506.57461587895165</v>
      </c>
      <c r="U7" s="11">
        <f t="shared" ref="U7:W22" ca="1" si="2">M7*Q7</f>
        <v>-275.64182449123541</v>
      </c>
      <c r="V7" s="11">
        <f t="shared" ca="1" si="2"/>
        <v>-50.633320346294582</v>
      </c>
      <c r="W7" s="11">
        <f t="shared" ca="1" si="2"/>
        <v>-44.356658573803387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x14ac:dyDescent="0.25">
      <c r="A8" t="s">
        <v>34</v>
      </c>
      <c r="B8">
        <v>221887</v>
      </c>
      <c r="C8" s="2">
        <f t="shared" si="0"/>
        <v>3.3861986693397683</v>
      </c>
      <c r="D8" s="2"/>
      <c r="F8" s="6" t="s">
        <v>75</v>
      </c>
      <c r="G8" s="15" t="s">
        <v>5</v>
      </c>
      <c r="H8" s="15" t="s">
        <v>6</v>
      </c>
      <c r="I8" s="15" t="s">
        <v>7</v>
      </c>
      <c r="J8" s="15" t="s">
        <v>8</v>
      </c>
      <c r="K8" s="6" t="s">
        <v>76</v>
      </c>
      <c r="L8" s="10">
        <f t="shared" ref="L8:L22" ca="1" si="4">OFFSET($C$4,MATCH(G8,$A$5:$A$69,0),0)</f>
        <v>2.0589874047089385</v>
      </c>
      <c r="M8" s="10">
        <f t="shared" ca="1" si="1"/>
        <v>1.514310083787002</v>
      </c>
      <c r="N8" s="10">
        <f t="shared" ca="1" si="1"/>
        <v>1.6754958690991955</v>
      </c>
      <c r="O8" s="10">
        <f t="shared" ca="1" si="1"/>
        <v>1.1044324259651042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-22.648861451798325</v>
      </c>
      <c r="U8" s="11">
        <f t="shared" ca="1" si="2"/>
        <v>-92.372915111007131</v>
      </c>
      <c r="V8" s="11">
        <f t="shared" ca="1" si="2"/>
        <v>-157.49661169532436</v>
      </c>
      <c r="W8" s="11">
        <f t="shared" ca="1" si="2"/>
        <v>-20.984216093336979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x14ac:dyDescent="0.25">
      <c r="A9" t="s">
        <v>50</v>
      </c>
      <c r="B9">
        <v>199314</v>
      </c>
      <c r="C9" s="2">
        <f t="shared" si="0"/>
        <v>3.0417140327319161</v>
      </c>
      <c r="D9" s="2"/>
      <c r="F9" s="6" t="s">
        <v>75</v>
      </c>
      <c r="G9" s="15" t="s">
        <v>10</v>
      </c>
      <c r="H9" s="15" t="s">
        <v>11</v>
      </c>
      <c r="I9" s="15" t="s">
        <v>12</v>
      </c>
      <c r="J9" s="15" t="s">
        <v>13</v>
      </c>
      <c r="K9" s="6" t="s">
        <v>77</v>
      </c>
      <c r="L9" s="10">
        <f t="shared" ca="1" si="4"/>
        <v>0.68506247894947525</v>
      </c>
      <c r="M9" s="10">
        <f t="shared" ca="1" si="1"/>
        <v>1.356435917052043</v>
      </c>
      <c r="N9" s="10">
        <f t="shared" ca="1" si="1"/>
        <v>7.2489346736689858E-2</v>
      </c>
      <c r="O9" s="10">
        <f t="shared" ca="1" si="1"/>
        <v>0.10261439314894791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72.616622768644376</v>
      </c>
      <c r="U9" s="11">
        <f t="shared" ca="1" si="2"/>
        <v>-104.44556561300732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x14ac:dyDescent="0.25">
      <c r="A10" t="s">
        <v>46</v>
      </c>
      <c r="B10">
        <v>192428</v>
      </c>
      <c r="C10" s="2">
        <f t="shared" si="0"/>
        <v>2.9366273713363693</v>
      </c>
      <c r="D10" s="2"/>
      <c r="F10" s="6" t="s">
        <v>75</v>
      </c>
      <c r="G10" s="15" t="s">
        <v>15</v>
      </c>
      <c r="H10" s="15" t="s">
        <v>16</v>
      </c>
      <c r="I10" s="15" t="s">
        <v>17</v>
      </c>
      <c r="J10" s="15" t="s">
        <v>18</v>
      </c>
      <c r="K10" s="6" t="s">
        <v>78</v>
      </c>
      <c r="L10" s="10">
        <f t="shared" ca="1" si="4"/>
        <v>1.2466946765502458</v>
      </c>
      <c r="M10" s="10">
        <f t="shared" ca="1" si="1"/>
        <v>0.54292231568515326</v>
      </c>
      <c r="N10" s="10">
        <f t="shared" ca="1" si="1"/>
        <v>3.7572372982259031E-2</v>
      </c>
      <c r="O10" s="10">
        <f t="shared" ca="1" si="1"/>
        <v>1.1524890476227538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86.021932681966959</v>
      </c>
      <c r="U10" s="11">
        <f t="shared" ca="1" si="2"/>
        <v>-46.148396833238024</v>
      </c>
      <c r="V10" s="11">
        <f t="shared" ca="1" si="2"/>
        <v>0</v>
      </c>
      <c r="W10" s="11">
        <f t="shared" ca="1" si="2"/>
        <v>-242.02270000077831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x14ac:dyDescent="0.25">
      <c r="A11" t="s">
        <v>64</v>
      </c>
      <c r="B11">
        <v>186088</v>
      </c>
      <c r="C11" s="2">
        <f t="shared" si="0"/>
        <v>2.8398731695867667</v>
      </c>
      <c r="D11" s="2"/>
      <c r="F11" s="6" t="s">
        <v>76</v>
      </c>
      <c r="G11" s="15" t="s">
        <v>20</v>
      </c>
      <c r="H11" s="15" t="s">
        <v>21</v>
      </c>
      <c r="I11" s="15" t="s">
        <v>22</v>
      </c>
      <c r="J11" s="15" t="s">
        <v>23</v>
      </c>
      <c r="K11" s="6" t="s">
        <v>75</v>
      </c>
      <c r="L11" s="10">
        <f t="shared" ca="1" si="4"/>
        <v>1.2899898926959277</v>
      </c>
      <c r="M11" s="10">
        <f t="shared" ca="1" si="1"/>
        <v>1.6848660709721064</v>
      </c>
      <c r="N11" s="10">
        <f t="shared" ca="1" si="1"/>
        <v>1.1013344601993045</v>
      </c>
      <c r="O11" s="10">
        <f t="shared" ca="1" si="1"/>
        <v>0.68466569515681119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65.789484527492306</v>
      </c>
      <c r="U11" s="11">
        <f t="shared" ca="1" si="2"/>
        <v>-13.478928567776851</v>
      </c>
      <c r="V11" s="11">
        <f t="shared" ca="1" si="2"/>
        <v>-113.43744940052837</v>
      </c>
      <c r="W11" s="11">
        <f t="shared" ca="1" si="2"/>
        <v>-67.781903820524306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x14ac:dyDescent="0.25">
      <c r="A12" t="s">
        <v>58</v>
      </c>
      <c r="B12">
        <v>182217</v>
      </c>
      <c r="C12" s="2">
        <f t="shared" si="0"/>
        <v>2.7807981672251398</v>
      </c>
      <c r="D12" s="2"/>
      <c r="F12" s="6" t="s">
        <v>76</v>
      </c>
      <c r="G12" s="15" t="s">
        <v>24</v>
      </c>
      <c r="H12" s="15" t="s">
        <v>25</v>
      </c>
      <c r="I12" s="15" t="s">
        <v>26</v>
      </c>
      <c r="J12" s="15" t="s">
        <v>27</v>
      </c>
      <c r="K12" s="6" t="s">
        <v>76</v>
      </c>
      <c r="L12" s="10">
        <f t="shared" ca="1" si="4"/>
        <v>1.7245749720687102</v>
      </c>
      <c r="M12" s="10">
        <f t="shared" ca="1" si="1"/>
        <v>1.2434135798032164</v>
      </c>
      <c r="N12" s="10">
        <f t="shared" ca="1" si="1"/>
        <v>1.4829031205061374</v>
      </c>
      <c r="O12" s="10">
        <f t="shared" ca="1" si="1"/>
        <v>0.95302888723358836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-263.85997072651264</v>
      </c>
      <c r="U12" s="11">
        <f t="shared" ca="1" si="2"/>
        <v>482.44446896364798</v>
      </c>
      <c r="V12" s="11">
        <f t="shared" ca="1" si="2"/>
        <v>-53.384512338220944</v>
      </c>
      <c r="W12" s="11">
        <f t="shared" ca="1" si="2"/>
        <v>-40.980242151044301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x14ac:dyDescent="0.25">
      <c r="A13" t="s">
        <v>48</v>
      </c>
      <c r="B13">
        <v>166326</v>
      </c>
      <c r="C13" s="2">
        <f t="shared" si="0"/>
        <v>2.538286965331932</v>
      </c>
      <c r="D13" s="2"/>
      <c r="F13" s="6" t="s">
        <v>76</v>
      </c>
      <c r="G13" s="15" t="s">
        <v>28</v>
      </c>
      <c r="H13" s="15" t="s">
        <v>29</v>
      </c>
      <c r="I13" s="15" t="s">
        <v>30</v>
      </c>
      <c r="J13" s="15" t="s">
        <v>31</v>
      </c>
      <c r="K13" s="6" t="s">
        <v>77</v>
      </c>
      <c r="L13" s="10">
        <f t="shared" ca="1" si="4"/>
        <v>0.6431865279083222</v>
      </c>
      <c r="M13" s="10">
        <f t="shared" ca="1" si="1"/>
        <v>1.6011141688898005</v>
      </c>
      <c r="N13" s="10">
        <f t="shared" ca="1" si="1"/>
        <v>1.2035978523008959</v>
      </c>
      <c r="O13" s="10">
        <f t="shared" ca="1" si="1"/>
        <v>0.68417734587353252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-44.379870425674234</v>
      </c>
      <c r="U13" s="11">
        <f t="shared" ca="1" si="2"/>
        <v>92.864621795608429</v>
      </c>
      <c r="V13" s="11">
        <f t="shared" ca="1" si="2"/>
        <v>50.551109796637625</v>
      </c>
      <c r="W13" s="11">
        <f t="shared" ca="1" si="2"/>
        <v>-11.631014879850053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x14ac:dyDescent="0.25">
      <c r="A14" t="s">
        <v>54</v>
      </c>
      <c r="B14">
        <v>163486</v>
      </c>
      <c r="C14" s="2">
        <f t="shared" si="0"/>
        <v>2.4949459664409424</v>
      </c>
      <c r="D14" s="2"/>
      <c r="F14" s="6" t="s">
        <v>76</v>
      </c>
      <c r="G14" s="15" t="s">
        <v>32</v>
      </c>
      <c r="H14" s="15" t="s">
        <v>33</v>
      </c>
      <c r="I14" s="15" t="s">
        <v>34</v>
      </c>
      <c r="J14" s="15" t="s">
        <v>35</v>
      </c>
      <c r="K14" s="6" t="s">
        <v>78</v>
      </c>
      <c r="L14" s="10">
        <f t="shared" ca="1" si="4"/>
        <v>3.8183420022961574</v>
      </c>
      <c r="M14" s="10">
        <f t="shared" ca="1" si="1"/>
        <v>0.79307923604469444</v>
      </c>
      <c r="N14" s="10">
        <f t="shared" ca="1" si="1"/>
        <v>3.3861986693397683</v>
      </c>
      <c r="O14" s="10">
        <f t="shared" ca="1" si="1"/>
        <v>0.66265945557906247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-404.74425224339268</v>
      </c>
      <c r="U14" s="11">
        <f t="shared" ca="1" si="2"/>
        <v>38.067803330145331</v>
      </c>
      <c r="V14" s="11">
        <f t="shared" ca="1" si="2"/>
        <v>108.35835741887259</v>
      </c>
      <c r="W14" s="11">
        <f t="shared" ca="1" si="2"/>
        <v>-39.096907879164689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x14ac:dyDescent="0.25">
      <c r="A15" t="s">
        <v>62</v>
      </c>
      <c r="B15">
        <v>162622</v>
      </c>
      <c r="C15" s="2">
        <f t="shared" si="0"/>
        <v>2.4817605357924162</v>
      </c>
      <c r="D15" s="2"/>
      <c r="F15" s="6" t="s">
        <v>77</v>
      </c>
      <c r="G15" s="15" t="s">
        <v>36</v>
      </c>
      <c r="H15" s="15" t="s">
        <v>37</v>
      </c>
      <c r="I15" s="15" t="s">
        <v>38</v>
      </c>
      <c r="J15" s="15" t="s">
        <v>39</v>
      </c>
      <c r="K15" s="6" t="s">
        <v>75</v>
      </c>
      <c r="L15" s="10">
        <f t="shared" ca="1" si="4"/>
        <v>1.6278055094040049</v>
      </c>
      <c r="M15" s="10">
        <f t="shared" ca="1" si="1"/>
        <v>1.4464753161565629</v>
      </c>
      <c r="N15" s="10">
        <f t="shared" ca="1" si="1"/>
        <v>1.6309034751698044</v>
      </c>
      <c r="O15" s="10">
        <f t="shared" ca="1" si="1"/>
        <v>1.3514913805588455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-30.928304678676092</v>
      </c>
      <c r="U15" s="11">
        <f t="shared" ca="1" si="2"/>
        <v>-99.806796814802837</v>
      </c>
      <c r="V15" s="11">
        <f t="shared" ca="1" si="2"/>
        <v>-133.73408496392395</v>
      </c>
      <c r="W15" s="11">
        <f t="shared" ca="1" si="2"/>
        <v>-47.302198319559594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x14ac:dyDescent="0.25">
      <c r="A16" t="s">
        <v>42</v>
      </c>
      <c r="B16">
        <v>156841</v>
      </c>
      <c r="C16" s="2">
        <f t="shared" si="0"/>
        <v>2.3935371855850889</v>
      </c>
      <c r="D16" s="2"/>
      <c r="F16" s="6" t="s">
        <v>77</v>
      </c>
      <c r="G16" s="15" t="s">
        <v>40</v>
      </c>
      <c r="H16" s="15" t="s">
        <v>41</v>
      </c>
      <c r="I16" s="15" t="s">
        <v>42</v>
      </c>
      <c r="J16" s="15" t="s">
        <v>43</v>
      </c>
      <c r="K16" s="6" t="s">
        <v>76</v>
      </c>
      <c r="L16" s="10">
        <f t="shared" ca="1" si="4"/>
        <v>2.3648008824471547</v>
      </c>
      <c r="M16" s="10">
        <f t="shared" ca="1" si="1"/>
        <v>1.6051430504768502</v>
      </c>
      <c r="N16" s="10">
        <f t="shared" ca="1" si="1"/>
        <v>2.3935371855850889</v>
      </c>
      <c r="O16" s="10">
        <f t="shared" ca="1" si="1"/>
        <v>1.8524461797122311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-394.92174736867486</v>
      </c>
      <c r="U16" s="11">
        <f t="shared" ca="1" si="2"/>
        <v>-20.866859656199054</v>
      </c>
      <c r="V16" s="11">
        <f t="shared" ca="1" si="2"/>
        <v>105.31563616574391</v>
      </c>
      <c r="W16" s="11">
        <f t="shared" ca="1" si="2"/>
        <v>90.769862805899322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x14ac:dyDescent="0.25">
      <c r="A17" t="s">
        <v>40</v>
      </c>
      <c r="B17">
        <v>154958</v>
      </c>
      <c r="C17" s="2">
        <f t="shared" si="0"/>
        <v>2.3648008824471547</v>
      </c>
      <c r="D17" s="2"/>
      <c r="F17" s="6" t="s">
        <v>77</v>
      </c>
      <c r="G17" s="15" t="s">
        <v>44</v>
      </c>
      <c r="H17" s="15" t="s">
        <v>45</v>
      </c>
      <c r="I17" s="15" t="s">
        <v>46</v>
      </c>
      <c r="J17" s="15" t="s">
        <v>47</v>
      </c>
      <c r="K17" s="6" t="s">
        <v>77</v>
      </c>
      <c r="L17" s="10">
        <f t="shared" ca="1" si="4"/>
        <v>0.7597036147156121</v>
      </c>
      <c r="M17" s="10">
        <f t="shared" ca="1" si="1"/>
        <v>1.7026450370664736</v>
      </c>
      <c r="N17" s="10">
        <f t="shared" ca="1" si="1"/>
        <v>2.9366273713363693</v>
      </c>
      <c r="O17" s="10">
        <f t="shared" ca="1" si="1"/>
        <v>1.4474214928929154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-82.807694004001718</v>
      </c>
      <c r="U17" s="11">
        <f t="shared" ca="1" si="2"/>
        <v>-39.160835852528891</v>
      </c>
      <c r="V17" s="11">
        <f t="shared" ca="1" si="2"/>
        <v>408.19120461575534</v>
      </c>
      <c r="W17" s="11">
        <f t="shared" ca="1" si="2"/>
        <v>69.476231658859945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x14ac:dyDescent="0.25">
      <c r="A18" t="s">
        <v>63</v>
      </c>
      <c r="B18">
        <v>140269</v>
      </c>
      <c r="C18" s="2">
        <f t="shared" si="0"/>
        <v>2.1406333005071052</v>
      </c>
      <c r="D18" s="2"/>
      <c r="F18" s="6" t="s">
        <v>77</v>
      </c>
      <c r="G18" s="15" t="s">
        <v>48</v>
      </c>
      <c r="H18" s="15" t="s">
        <v>49</v>
      </c>
      <c r="I18" s="15" t="s">
        <v>50</v>
      </c>
      <c r="J18" s="15" t="s">
        <v>51</v>
      </c>
      <c r="K18" s="6" t="s">
        <v>78</v>
      </c>
      <c r="L18" s="10">
        <f t="shared" ca="1" si="4"/>
        <v>2.538286965331932</v>
      </c>
      <c r="M18" s="10">
        <f t="shared" ca="1" si="1"/>
        <v>0.72727417012288242</v>
      </c>
      <c r="N18" s="10">
        <f t="shared" ca="1" si="1"/>
        <v>3.0417140327319161</v>
      </c>
      <c r="O18" s="10">
        <f t="shared" ca="1" si="1"/>
        <v>1.0276547620846228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-241.13726170653354</v>
      </c>
      <c r="U18" s="11">
        <f t="shared" ca="1" si="2"/>
        <v>-18.181854253072061</v>
      </c>
      <c r="V18" s="11">
        <f t="shared" ca="1" si="2"/>
        <v>349.79711376417038</v>
      </c>
      <c r="W18" s="11">
        <f t="shared" ca="1" si="2"/>
        <v>6.1659285725077364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x14ac:dyDescent="0.25">
      <c r="A19" t="s">
        <v>53</v>
      </c>
      <c r="B19">
        <v>136001</v>
      </c>
      <c r="C19" s="2">
        <f t="shared" si="0"/>
        <v>2.0754997148498013</v>
      </c>
      <c r="D19" s="2"/>
      <c r="F19" s="6" t="s">
        <v>78</v>
      </c>
      <c r="G19" s="15" t="s">
        <v>52</v>
      </c>
      <c r="H19" s="15" t="s">
        <v>53</v>
      </c>
      <c r="I19" s="15" t="s">
        <v>54</v>
      </c>
      <c r="J19" s="15" t="s">
        <v>55</v>
      </c>
      <c r="K19" s="6" t="s">
        <v>75</v>
      </c>
      <c r="L19" s="10">
        <f t="shared" ca="1" si="4"/>
        <v>1.3947255530441176</v>
      </c>
      <c r="M19" s="10">
        <f t="shared" ca="1" si="1"/>
        <v>2.0754997148498013</v>
      </c>
      <c r="N19" s="10">
        <f t="shared" ca="1" si="1"/>
        <v>2.4949459664409424</v>
      </c>
      <c r="O19" s="10">
        <f t="shared" ca="1" si="1"/>
        <v>1.3541009970413664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-34.868138826102943</v>
      </c>
      <c r="U19" s="11">
        <f t="shared" ca="1" si="2"/>
        <v>-68.491490590043441</v>
      </c>
      <c r="V19" s="11">
        <f t="shared" ca="1" si="2"/>
        <v>-371.74694899970041</v>
      </c>
      <c r="W19" s="11">
        <f t="shared" ca="1" si="2"/>
        <v>-170.61672562721216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x14ac:dyDescent="0.25">
      <c r="A20" t="s">
        <v>5</v>
      </c>
      <c r="B20">
        <v>134919</v>
      </c>
      <c r="C20" s="2">
        <f t="shared" si="0"/>
        <v>2.0589874047089385</v>
      </c>
      <c r="D20" s="2"/>
      <c r="F20" s="6" t="s">
        <v>78</v>
      </c>
      <c r="G20" s="15" t="s">
        <v>56</v>
      </c>
      <c r="H20" s="15" t="s">
        <v>57</v>
      </c>
      <c r="I20" s="15" t="s">
        <v>58</v>
      </c>
      <c r="J20" s="15" t="s">
        <v>59</v>
      </c>
      <c r="K20" s="6" t="s">
        <v>76</v>
      </c>
      <c r="L20" s="10">
        <f t="shared" ca="1" si="4"/>
        <v>1.481636464552633</v>
      </c>
      <c r="M20" s="10">
        <f t="shared" ca="1" si="1"/>
        <v>1.9160536738592886</v>
      </c>
      <c r="N20" s="10">
        <f t="shared" ca="1" si="1"/>
        <v>2.7807981672251398</v>
      </c>
      <c r="O20" s="10">
        <f t="shared" ca="1" si="1"/>
        <v>1.7031639081799572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-152.60855584892118</v>
      </c>
      <c r="U20" s="11">
        <f t="shared" ca="1" si="2"/>
        <v>51.733449194200794</v>
      </c>
      <c r="V20" s="11">
        <f t="shared" ca="1" si="2"/>
        <v>-13.903990836125699</v>
      </c>
      <c r="W20" s="11">
        <f t="shared" ca="1" si="2"/>
        <v>44.282261612678887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x14ac:dyDescent="0.25">
      <c r="A21" t="s">
        <v>57</v>
      </c>
      <c r="B21">
        <v>125553</v>
      </c>
      <c r="C21" s="2">
        <f t="shared" si="0"/>
        <v>1.9160536738592886</v>
      </c>
      <c r="D21" s="2"/>
      <c r="F21" s="6" t="s">
        <v>78</v>
      </c>
      <c r="G21" s="15" t="s">
        <v>60</v>
      </c>
      <c r="H21" s="15" t="s">
        <v>61</v>
      </c>
      <c r="I21" s="15" t="s">
        <v>62</v>
      </c>
      <c r="J21" s="15" t="s">
        <v>63</v>
      </c>
      <c r="K21" s="6" t="s">
        <v>77</v>
      </c>
      <c r="L21" s="10">
        <f t="shared" ca="1" si="4"/>
        <v>0.65934783700182842</v>
      </c>
      <c r="M21" s="10">
        <f t="shared" ca="1" si="1"/>
        <v>1.6539932397198278</v>
      </c>
      <c r="N21" s="10">
        <f t="shared" ca="1" si="1"/>
        <v>2.4817605357924162</v>
      </c>
      <c r="O21" s="10">
        <f t="shared" ca="1" si="1"/>
        <v>2.1406333005071052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-56.044566145155414</v>
      </c>
      <c r="U21" s="11">
        <f t="shared" ca="1" si="2"/>
        <v>-8.2699661985991391</v>
      </c>
      <c r="V21" s="11">
        <f t="shared" ca="1" si="2"/>
        <v>104.23394250328148</v>
      </c>
      <c r="W21" s="11">
        <f t="shared" ca="1" si="2"/>
        <v>-17.125066404056842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x14ac:dyDescent="0.25">
      <c r="A22" t="s">
        <v>43</v>
      </c>
      <c r="B22">
        <v>121385</v>
      </c>
      <c r="C22" s="2">
        <f t="shared" si="0"/>
        <v>1.8524461797122311</v>
      </c>
      <c r="D22" s="2"/>
      <c r="F22" s="6" t="s">
        <v>78</v>
      </c>
      <c r="G22" s="15" t="s">
        <v>64</v>
      </c>
      <c r="H22" s="15" t="s">
        <v>65</v>
      </c>
      <c r="I22" s="15" t="s">
        <v>66</v>
      </c>
      <c r="J22" s="15" t="s">
        <v>67</v>
      </c>
      <c r="K22" s="6" t="s">
        <v>78</v>
      </c>
      <c r="L22" s="10">
        <f t="shared" ca="1" si="4"/>
        <v>2.8398731695867667</v>
      </c>
      <c r="M22" s="10">
        <f t="shared" ca="1" si="1"/>
        <v>0.81847339877518954</v>
      </c>
      <c r="N22" s="10">
        <f t="shared" ca="1" si="1"/>
        <v>4.3601044884335236</v>
      </c>
      <c r="O22" s="10">
        <f t="shared" ca="1" si="1"/>
        <v>0.99719397554011058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-252.74871209322225</v>
      </c>
      <c r="U22" s="11">
        <f t="shared" ca="1" si="2"/>
        <v>-7.3662605889767061</v>
      </c>
      <c r="V22" s="11">
        <f t="shared" ca="1" si="2"/>
        <v>52.32125386120228</v>
      </c>
      <c r="W22" s="11">
        <f t="shared" ca="1" si="2"/>
        <v>269.24237339582987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x14ac:dyDescent="0.25">
      <c r="A23" t="s">
        <v>1</v>
      </c>
      <c r="B23">
        <v>118129</v>
      </c>
      <c r="C23" s="2">
        <f t="shared" si="0"/>
        <v>1.8027566401386179</v>
      </c>
      <c r="D23" s="2"/>
      <c r="F23" s="6"/>
      <c r="G23" s="15" t="s">
        <v>75</v>
      </c>
      <c r="H23" s="15" t="s">
        <v>76</v>
      </c>
      <c r="I23" s="15" t="s">
        <v>77</v>
      </c>
      <c r="J23" s="15" t="s">
        <v>78</v>
      </c>
      <c r="K23" s="6"/>
      <c r="L23" s="15"/>
      <c r="M23" s="8"/>
      <c r="N23" s="15"/>
      <c r="O23" s="9">
        <f ca="1">AVERAGE(L7:O22)</f>
        <v>1.5625000000000002</v>
      </c>
      <c r="P23" s="15"/>
      <c r="Q23" s="8"/>
      <c r="R23" s="15"/>
      <c r="S23" s="9">
        <f ca="1">AVERAGE(P7:S22)</f>
        <v>-14.25</v>
      </c>
      <c r="T23" s="15" t="s">
        <v>79</v>
      </c>
      <c r="U23" s="11">
        <f ca="1">SUM(T7:W22)</f>
        <v>-1317.3459071065047</v>
      </c>
      <c r="V23" s="15" t="s">
        <v>80</v>
      </c>
      <c r="W23" s="16">
        <f ca="1">AVERAGE(T7:W22)</f>
        <v>-20.583529798539136</v>
      </c>
      <c r="X23" s="15" t="s">
        <v>79</v>
      </c>
      <c r="Y23" s="11">
        <f ca="1">SUM(X7:AA22)</f>
        <v>-1425</v>
      </c>
      <c r="Z23" s="15" t="s">
        <v>80</v>
      </c>
      <c r="AA23" s="16">
        <f ca="1">AVERAGE(X7:AA22)</f>
        <v>-22.265625</v>
      </c>
    </row>
    <row r="24" spans="1:27" x14ac:dyDescent="0.25">
      <c r="A24" t="s">
        <v>24</v>
      </c>
      <c r="B24">
        <v>113006</v>
      </c>
      <c r="C24" s="2">
        <f t="shared" si="0"/>
        <v>1.7245749720687102</v>
      </c>
      <c r="D24" s="2"/>
      <c r="F24" s="6"/>
      <c r="G24" s="6"/>
      <c r="H24" s="6"/>
      <c r="I24" s="6"/>
      <c r="J24" s="6"/>
      <c r="K24" s="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6"/>
      <c r="Y24" s="6"/>
      <c r="Z24" s="6"/>
      <c r="AA24" s="12">
        <f ca="1">TTEST(T7:W22,X7:AA22,2,1)</f>
        <v>0.84419249780033201</v>
      </c>
    </row>
    <row r="25" spans="1:27" x14ac:dyDescent="0.25">
      <c r="A25" t="s">
        <v>2</v>
      </c>
      <c r="B25">
        <v>112186</v>
      </c>
      <c r="C25" s="2">
        <f t="shared" si="0"/>
        <v>1.7120610216846921</v>
      </c>
      <c r="D25" s="2"/>
    </row>
    <row r="26" spans="1:27" x14ac:dyDescent="0.25">
      <c r="A26" t="s">
        <v>59</v>
      </c>
      <c r="B26">
        <v>111603</v>
      </c>
      <c r="C26" s="2">
        <f t="shared" si="0"/>
        <v>1.7031639081799572</v>
      </c>
      <c r="D26" s="2"/>
    </row>
    <row r="27" spans="1:27" x14ac:dyDescent="0.25">
      <c r="A27" t="s">
        <v>45</v>
      </c>
      <c r="B27">
        <v>111569</v>
      </c>
      <c r="C27" s="2">
        <f t="shared" si="0"/>
        <v>1.7026450370664736</v>
      </c>
      <c r="D27" s="2"/>
    </row>
    <row r="28" spans="1:27" x14ac:dyDescent="0.25">
      <c r="A28" t="s">
        <v>21</v>
      </c>
      <c r="B28">
        <v>110404</v>
      </c>
      <c r="C28" s="2">
        <f t="shared" si="0"/>
        <v>1.6848660709721064</v>
      </c>
      <c r="D28" s="2"/>
    </row>
    <row r="29" spans="1:27" x14ac:dyDescent="0.25">
      <c r="A29" t="s">
        <v>7</v>
      </c>
      <c r="B29">
        <v>109790</v>
      </c>
      <c r="C29" s="2">
        <f t="shared" si="0"/>
        <v>1.6754958690991955</v>
      </c>
      <c r="D29" s="2"/>
    </row>
    <row r="30" spans="1:27" x14ac:dyDescent="0.25">
      <c r="A30" t="s">
        <v>61</v>
      </c>
      <c r="B30">
        <v>108381</v>
      </c>
      <c r="C30" s="2">
        <f t="shared" si="0"/>
        <v>1.6539932397198278</v>
      </c>
      <c r="D30" s="2"/>
    </row>
    <row r="31" spans="1:27" x14ac:dyDescent="0.25">
      <c r="A31" t="s">
        <v>38</v>
      </c>
      <c r="B31">
        <v>106868</v>
      </c>
      <c r="C31" s="2">
        <f t="shared" si="0"/>
        <v>1.6309034751698044</v>
      </c>
      <c r="D31" s="2"/>
    </row>
    <row r="32" spans="1:27" x14ac:dyDescent="0.25">
      <c r="A32" t="s">
        <v>36</v>
      </c>
      <c r="B32">
        <v>106665</v>
      </c>
      <c r="C32" s="2">
        <f t="shared" si="0"/>
        <v>1.6278055094040049</v>
      </c>
      <c r="D32" s="2"/>
    </row>
    <row r="33" spans="1:4" x14ac:dyDescent="0.25">
      <c r="A33" t="s">
        <v>41</v>
      </c>
      <c r="B33">
        <v>105180</v>
      </c>
      <c r="C33" s="2">
        <f t="shared" si="0"/>
        <v>1.6051430504768502</v>
      </c>
      <c r="D33" s="2"/>
    </row>
    <row r="34" spans="1:4" x14ac:dyDescent="0.25">
      <c r="A34" t="s">
        <v>29</v>
      </c>
      <c r="B34">
        <v>104916</v>
      </c>
      <c r="C34" s="2">
        <f t="shared" si="0"/>
        <v>1.6011141688898005</v>
      </c>
      <c r="D34" s="2"/>
    </row>
    <row r="35" spans="1:4" x14ac:dyDescent="0.25">
      <c r="A35" t="s">
        <v>6</v>
      </c>
      <c r="B35">
        <v>99228</v>
      </c>
      <c r="C35" s="2">
        <f t="shared" si="0"/>
        <v>1.514310083787002</v>
      </c>
      <c r="D35" s="2"/>
    </row>
    <row r="36" spans="1:4" x14ac:dyDescent="0.25">
      <c r="A36" t="s">
        <v>26</v>
      </c>
      <c r="B36">
        <v>97170</v>
      </c>
      <c r="C36" s="2">
        <f t="shared" si="0"/>
        <v>1.4829031205061374</v>
      </c>
      <c r="D36" s="2"/>
    </row>
    <row r="37" spans="1:4" x14ac:dyDescent="0.25">
      <c r="A37" t="s">
        <v>56</v>
      </c>
      <c r="B37">
        <v>97087</v>
      </c>
      <c r="C37" s="2">
        <f t="shared" si="0"/>
        <v>1.481636464552633</v>
      </c>
      <c r="D37" s="2"/>
    </row>
    <row r="38" spans="1:4" x14ac:dyDescent="0.25">
      <c r="A38" t="s">
        <v>47</v>
      </c>
      <c r="B38">
        <v>94845</v>
      </c>
      <c r="C38" s="2">
        <f t="shared" ref="C38:C69" si="7">B38/$B$70*100</f>
        <v>1.4474214928929154</v>
      </c>
      <c r="D38" s="2"/>
    </row>
    <row r="39" spans="1:4" x14ac:dyDescent="0.25">
      <c r="A39" t="s">
        <v>37</v>
      </c>
      <c r="B39">
        <v>94783</v>
      </c>
      <c r="C39" s="2">
        <f t="shared" si="7"/>
        <v>1.4464753161565629</v>
      </c>
      <c r="D39" s="2"/>
    </row>
    <row r="40" spans="1:4" x14ac:dyDescent="0.25">
      <c r="A40" t="s">
        <v>52</v>
      </c>
      <c r="B40">
        <v>91392</v>
      </c>
      <c r="C40" s="2">
        <f t="shared" si="7"/>
        <v>1.3947255530441176</v>
      </c>
      <c r="D40" s="2"/>
    </row>
    <row r="41" spans="1:4" x14ac:dyDescent="0.25">
      <c r="A41" t="s">
        <v>11</v>
      </c>
      <c r="B41">
        <v>88883</v>
      </c>
      <c r="C41" s="2">
        <f t="shared" si="7"/>
        <v>1.356435917052043</v>
      </c>
      <c r="D41" s="2"/>
    </row>
    <row r="42" spans="1:4" x14ac:dyDescent="0.25">
      <c r="A42" t="s">
        <v>55</v>
      </c>
      <c r="B42">
        <v>88730</v>
      </c>
      <c r="C42" s="2">
        <f t="shared" si="7"/>
        <v>1.3541009970413664</v>
      </c>
      <c r="D42" s="2"/>
    </row>
    <row r="43" spans="1:4" x14ac:dyDescent="0.25">
      <c r="A43" t="s">
        <v>39</v>
      </c>
      <c r="B43">
        <v>88559</v>
      </c>
      <c r="C43" s="2">
        <f t="shared" si="7"/>
        <v>1.3514913805588455</v>
      </c>
      <c r="D43" s="2"/>
    </row>
    <row r="44" spans="1:4" x14ac:dyDescent="0.25">
      <c r="A44" t="s">
        <v>20</v>
      </c>
      <c r="B44">
        <v>84529</v>
      </c>
      <c r="C44" s="2">
        <f t="shared" si="7"/>
        <v>1.2899898926959277</v>
      </c>
      <c r="D44" s="2"/>
    </row>
    <row r="45" spans="1:4" x14ac:dyDescent="0.25">
      <c r="A45" t="s">
        <v>15</v>
      </c>
      <c r="B45">
        <v>81692</v>
      </c>
      <c r="C45" s="2">
        <f t="shared" si="7"/>
        <v>1.2466946765502458</v>
      </c>
      <c r="D45" s="2"/>
    </row>
    <row r="46" spans="1:4" x14ac:dyDescent="0.25">
      <c r="A46" t="s">
        <v>25</v>
      </c>
      <c r="B46">
        <v>81477</v>
      </c>
      <c r="C46" s="2">
        <f t="shared" si="7"/>
        <v>1.2434135798032164</v>
      </c>
      <c r="D46" s="2"/>
    </row>
    <row r="47" spans="1:4" x14ac:dyDescent="0.25">
      <c r="A47" t="s">
        <v>3</v>
      </c>
      <c r="B47">
        <v>80923</v>
      </c>
      <c r="C47" s="2">
        <f t="shared" si="7"/>
        <v>1.2349590328364533</v>
      </c>
      <c r="D47" s="2"/>
    </row>
    <row r="48" spans="1:4" x14ac:dyDescent="0.25">
      <c r="A48" t="s">
        <v>30</v>
      </c>
      <c r="B48">
        <v>78868</v>
      </c>
      <c r="C48" s="2">
        <f t="shared" si="7"/>
        <v>1.2035978523008959</v>
      </c>
      <c r="D48" s="2"/>
    </row>
    <row r="49" spans="1:4" x14ac:dyDescent="0.25">
      <c r="A49" t="s">
        <v>18</v>
      </c>
      <c r="B49">
        <v>75519</v>
      </c>
      <c r="C49" s="2">
        <f t="shared" si="7"/>
        <v>1.1524890476227538</v>
      </c>
      <c r="D49" s="2"/>
    </row>
    <row r="50" spans="1:4" x14ac:dyDescent="0.25">
      <c r="A50" t="s">
        <v>4</v>
      </c>
      <c r="B50">
        <v>74527</v>
      </c>
      <c r="C50" s="2">
        <f t="shared" si="7"/>
        <v>1.1373502198411125</v>
      </c>
      <c r="D50" s="2"/>
    </row>
    <row r="51" spans="1:4" x14ac:dyDescent="0.25">
      <c r="A51" t="s">
        <v>8</v>
      </c>
      <c r="B51">
        <v>72370</v>
      </c>
      <c r="C51" s="2">
        <f t="shared" si="7"/>
        <v>1.1044324259651042</v>
      </c>
      <c r="D51" s="2"/>
    </row>
    <row r="52" spans="1:4" x14ac:dyDescent="0.25">
      <c r="A52" t="s">
        <v>22</v>
      </c>
      <c r="B52">
        <v>72167</v>
      </c>
      <c r="C52" s="2">
        <f t="shared" si="7"/>
        <v>1.1013344601993045</v>
      </c>
      <c r="D52" s="2"/>
    </row>
    <row r="53" spans="1:4" x14ac:dyDescent="0.25">
      <c r="A53" t="s">
        <v>51</v>
      </c>
      <c r="B53">
        <v>67339</v>
      </c>
      <c r="C53" s="2">
        <f t="shared" si="7"/>
        <v>1.0276547620846228</v>
      </c>
      <c r="D53" s="2"/>
    </row>
    <row r="54" spans="1:4" x14ac:dyDescent="0.25">
      <c r="A54" t="s">
        <v>67</v>
      </c>
      <c r="B54">
        <v>65343</v>
      </c>
      <c r="C54" s="2">
        <f t="shared" si="7"/>
        <v>0.99719397554011058</v>
      </c>
      <c r="D54" s="2"/>
    </row>
    <row r="55" spans="1:4" x14ac:dyDescent="0.25">
      <c r="A55" t="s">
        <v>27</v>
      </c>
      <c r="B55">
        <v>62449</v>
      </c>
      <c r="C55" s="2">
        <f t="shared" si="7"/>
        <v>0.95302888723358836</v>
      </c>
      <c r="D55" s="2"/>
    </row>
    <row r="56" spans="1:4" x14ac:dyDescent="0.25">
      <c r="A56" t="s">
        <v>65</v>
      </c>
      <c r="B56">
        <v>53632</v>
      </c>
      <c r="C56" s="2">
        <f t="shared" si="7"/>
        <v>0.81847339877518954</v>
      </c>
      <c r="D56" s="2"/>
    </row>
    <row r="57" spans="1:4" x14ac:dyDescent="0.25">
      <c r="A57" t="s">
        <v>33</v>
      </c>
      <c r="B57">
        <v>51968</v>
      </c>
      <c r="C57" s="2">
        <f t="shared" si="7"/>
        <v>0.79307923604469444</v>
      </c>
      <c r="D57" s="2"/>
    </row>
    <row r="58" spans="1:4" x14ac:dyDescent="0.25">
      <c r="A58" t="s">
        <v>44</v>
      </c>
      <c r="B58">
        <v>49781</v>
      </c>
      <c r="C58" s="2">
        <f t="shared" si="7"/>
        <v>0.7597036147156121</v>
      </c>
      <c r="D58" s="2"/>
    </row>
    <row r="59" spans="1:4" x14ac:dyDescent="0.25">
      <c r="A59" t="s">
        <v>49</v>
      </c>
      <c r="B59">
        <v>47656</v>
      </c>
      <c r="C59" s="2">
        <f t="shared" si="7"/>
        <v>0.72727417012288242</v>
      </c>
      <c r="D59" s="2"/>
    </row>
    <row r="60" spans="1:4" x14ac:dyDescent="0.25">
      <c r="A60" t="s">
        <v>10</v>
      </c>
      <c r="B60">
        <v>44890</v>
      </c>
      <c r="C60" s="2">
        <f t="shared" si="7"/>
        <v>0.68506247894947525</v>
      </c>
      <c r="D60" s="2"/>
    </row>
    <row r="61" spans="1:4" x14ac:dyDescent="0.25">
      <c r="A61" t="s">
        <v>23</v>
      </c>
      <c r="B61">
        <v>44864</v>
      </c>
      <c r="C61" s="2">
        <f t="shared" si="7"/>
        <v>0.68466569515681119</v>
      </c>
      <c r="D61" s="2"/>
    </row>
    <row r="62" spans="1:4" x14ac:dyDescent="0.25">
      <c r="A62" t="s">
        <v>31</v>
      </c>
      <c r="B62">
        <v>44832</v>
      </c>
      <c r="C62" s="2">
        <f t="shared" si="7"/>
        <v>0.68417734587353252</v>
      </c>
      <c r="D62" s="2"/>
    </row>
    <row r="63" spans="1:4" x14ac:dyDescent="0.25">
      <c r="A63" t="s">
        <v>35</v>
      </c>
      <c r="B63">
        <v>43422</v>
      </c>
      <c r="C63" s="2">
        <f t="shared" si="7"/>
        <v>0.66265945557906247</v>
      </c>
      <c r="D63" s="2"/>
    </row>
    <row r="64" spans="1:4" x14ac:dyDescent="0.25">
      <c r="A64" t="s">
        <v>60</v>
      </c>
      <c r="B64">
        <v>43205</v>
      </c>
      <c r="C64" s="2">
        <f t="shared" si="7"/>
        <v>0.65934783700182842</v>
      </c>
      <c r="D64" s="2"/>
    </row>
    <row r="65" spans="1:4" x14ac:dyDescent="0.25">
      <c r="A65" t="s">
        <v>28</v>
      </c>
      <c r="B65">
        <v>42146</v>
      </c>
      <c r="C65" s="2">
        <f t="shared" si="7"/>
        <v>0.6431865279083222</v>
      </c>
      <c r="D65" s="2"/>
    </row>
    <row r="66" spans="1:4" x14ac:dyDescent="0.25">
      <c r="A66" t="s">
        <v>16</v>
      </c>
      <c r="B66">
        <v>35576</v>
      </c>
      <c r="C66" s="2">
        <f t="shared" si="7"/>
        <v>0.54292231568515326</v>
      </c>
      <c r="D66" s="2"/>
    </row>
    <row r="67" spans="1:4" x14ac:dyDescent="0.25">
      <c r="A67" t="s">
        <v>13</v>
      </c>
      <c r="B67">
        <v>6724</v>
      </c>
      <c r="C67" s="2">
        <f t="shared" si="7"/>
        <v>0.10261439314894791</v>
      </c>
      <c r="D67" s="2"/>
    </row>
    <row r="68" spans="1:4" x14ac:dyDescent="0.25">
      <c r="A68" t="s">
        <v>12</v>
      </c>
      <c r="B68">
        <v>4750</v>
      </c>
      <c r="C68" s="2">
        <f t="shared" si="7"/>
        <v>7.2489346736689858E-2</v>
      </c>
      <c r="D68" s="2"/>
    </row>
    <row r="69" spans="1:4" x14ac:dyDescent="0.25">
      <c r="A69" t="s">
        <v>17</v>
      </c>
      <c r="B69">
        <v>2462</v>
      </c>
      <c r="C69" s="2">
        <f t="shared" si="7"/>
        <v>3.7572372982259031E-2</v>
      </c>
      <c r="D69" s="2"/>
    </row>
    <row r="70" spans="1:4" x14ac:dyDescent="0.25">
      <c r="B70">
        <f>SUM(B6:B69)</f>
        <v>6552687</v>
      </c>
      <c r="C70" s="2">
        <f>B70/$B$70*100</f>
        <v>100</v>
      </c>
      <c r="D70" s="2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9"/>
  <sheetViews>
    <sheetView workbookViewId="0">
      <selection activeCell="AA23" sqref="AA23"/>
    </sheetView>
  </sheetViews>
  <sheetFormatPr defaultRowHeight="14.4" x14ac:dyDescent="0.25"/>
  <cols>
    <col min="1" max="1" width="8.5546875" bestFit="1" customWidth="1"/>
    <col min="2" max="2" width="10.5546875" bestFit="1" customWidth="1"/>
    <col min="3" max="3" width="12.77734375" bestFit="1" customWidth="1"/>
    <col min="4" max="4" width="3.77734375" customWidth="1"/>
    <col min="5" max="5" width="3.88671875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21875" bestFit="1" customWidth="1"/>
    <col min="19" max="20" width="7.21875" bestFit="1" customWidth="1"/>
    <col min="21" max="21" width="8.21875" bestFit="1" customWidth="1"/>
    <col min="22" max="22" width="7.21875" bestFit="1" customWidth="1"/>
    <col min="23" max="23" width="8.21875" bestFit="1" customWidth="1"/>
    <col min="24" max="24" width="7.21875" bestFit="1" customWidth="1"/>
    <col min="25" max="25" width="8.21875" bestFit="1" customWidth="1"/>
    <col min="26" max="26" width="7.21875" bestFit="1" customWidth="1"/>
    <col min="27" max="27" width="8.2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258653</v>
      </c>
      <c r="C5" s="2">
        <f>B5/$B$69*100</f>
        <v>1.6866707474952429</v>
      </c>
    </row>
    <row r="6" spans="1:27" ht="14.4" customHeight="1" x14ac:dyDescent="0.25">
      <c r="A6" t="s">
        <v>50</v>
      </c>
      <c r="B6">
        <v>594253</v>
      </c>
      <c r="C6" s="2">
        <f t="shared" ref="C6:C69" si="0">B6/$B$69*100</f>
        <v>3.8751112560507348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ht="14.4" customHeight="1" x14ac:dyDescent="0.25">
      <c r="A7" t="s">
        <v>42</v>
      </c>
      <c r="B7">
        <v>396363</v>
      </c>
      <c r="C7" s="2">
        <f t="shared" si="0"/>
        <v>2.584674747594101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1.2800942359698368</v>
      </c>
      <c r="M7" s="10">
        <f t="shared" ref="M7:O22" ca="1" si="1">OFFSET($C$4,MATCH(H7,$A$5:$A$69,0),0)</f>
        <v>0.73921816463006718</v>
      </c>
      <c r="N7" s="10">
        <f t="shared" ca="1" si="1"/>
        <v>1.0812761112220763</v>
      </c>
      <c r="O7" s="10">
        <f t="shared" ca="1" si="1"/>
        <v>0.58126049347768438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359.70648030752415</v>
      </c>
      <c r="U7" s="11">
        <f t="shared" ref="U7:W22" ca="1" si="2">M7*Q7</f>
        <v>-119.01412450544082</v>
      </c>
      <c r="V7" s="11">
        <f t="shared" ca="1" si="2"/>
        <v>-44.332320560105131</v>
      </c>
      <c r="W7" s="11">
        <f t="shared" ca="1" si="2"/>
        <v>-22.66915924562969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ht="14.4" customHeight="1" x14ac:dyDescent="0.25">
      <c r="A8" t="s">
        <v>38</v>
      </c>
      <c r="B8">
        <v>330955</v>
      </c>
      <c r="C8" s="2">
        <f t="shared" si="0"/>
        <v>2.1581505617073384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2.0664264729309929</v>
      </c>
      <c r="M8" s="10">
        <f t="shared" ca="1" si="1"/>
        <v>1.9474512134596131</v>
      </c>
      <c r="N8" s="10">
        <f t="shared" ca="1" si="1"/>
        <v>1.756093088538395</v>
      </c>
      <c r="O8" s="10">
        <f t="shared" ca="1" si="1"/>
        <v>1.3098233786352256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-22.730691202240923</v>
      </c>
      <c r="U8" s="11">
        <f t="shared" ca="1" si="2"/>
        <v>-118.79452402103639</v>
      </c>
      <c r="V8" s="11">
        <f t="shared" ca="1" si="2"/>
        <v>-165.07275032260912</v>
      </c>
      <c r="W8" s="11">
        <f t="shared" ca="1" si="2"/>
        <v>-24.886644194069287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ht="14.4" customHeight="1" x14ac:dyDescent="0.25">
      <c r="A9" t="s">
        <v>47</v>
      </c>
      <c r="B9">
        <v>79177</v>
      </c>
      <c r="C9" s="2">
        <f t="shared" si="0"/>
        <v>0.51631154393890988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0.46843451708010653</v>
      </c>
      <c r="M9" s="10">
        <f t="shared" ca="1" si="1"/>
        <v>0.84543186845411922</v>
      </c>
      <c r="N9" s="10">
        <f t="shared" ca="1" si="1"/>
        <v>6.3566502018471194E-2</v>
      </c>
      <c r="O9" s="10">
        <f t="shared" ca="1" si="1"/>
        <v>3.9777971103064656E-2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49.654058810491293</v>
      </c>
      <c r="U9" s="11">
        <f t="shared" ca="1" si="2"/>
        <v>-65.098253870967184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ht="14.4" customHeight="1" x14ac:dyDescent="0.25">
      <c r="A10" t="s">
        <v>51</v>
      </c>
      <c r="B10">
        <v>93408</v>
      </c>
      <c r="C10" s="2">
        <f t="shared" si="0"/>
        <v>0.60911159422869887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1.5846695960207942</v>
      </c>
      <c r="M10" s="10">
        <f t="shared" ca="1" si="1"/>
        <v>1.7075444008560481</v>
      </c>
      <c r="N10" s="10">
        <f t="shared" ca="1" si="1"/>
        <v>5.3198145616196971E-2</v>
      </c>
      <c r="O10" s="10">
        <f t="shared" ca="1" si="1"/>
        <v>0.93295644683860002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109.3422021254348</v>
      </c>
      <c r="U10" s="11">
        <f t="shared" ca="1" si="2"/>
        <v>-145.14127407276408</v>
      </c>
      <c r="V10" s="11">
        <f t="shared" ca="1" si="2"/>
        <v>0</v>
      </c>
      <c r="W10" s="11">
        <f t="shared" ca="1" si="2"/>
        <v>-195.92085383610601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ht="14.4" customHeight="1" x14ac:dyDescent="0.25">
      <c r="A11" t="s">
        <v>43</v>
      </c>
      <c r="B11">
        <v>317264</v>
      </c>
      <c r="C11" s="2">
        <f t="shared" si="0"/>
        <v>2.068871840007001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0.87873450753991433</v>
      </c>
      <c r="M11" s="10">
        <f t="shared" ca="1" si="1"/>
        <v>0.74545222042917036</v>
      </c>
      <c r="N11" s="10">
        <f t="shared" ca="1" si="1"/>
        <v>1.0675690136386926</v>
      </c>
      <c r="O11" s="10">
        <f t="shared" ca="1" si="1"/>
        <v>0.89699976935297743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44.815459884535628</v>
      </c>
      <c r="U11" s="11">
        <f t="shared" ca="1" si="2"/>
        <v>-5.9636177634333629</v>
      </c>
      <c r="V11" s="11">
        <f t="shared" ca="1" si="2"/>
        <v>-109.95960840478534</v>
      </c>
      <c r="W11" s="11">
        <f t="shared" ca="1" si="2"/>
        <v>-88.802977165944768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ht="14.4" customHeight="1" x14ac:dyDescent="0.25">
      <c r="A12" t="s">
        <v>39</v>
      </c>
      <c r="B12">
        <v>183785</v>
      </c>
      <c r="C12" s="2">
        <f t="shared" si="0"/>
        <v>1.1984581015043834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1.3266018572660756</v>
      </c>
      <c r="M12" s="10">
        <f t="shared" ca="1" si="1"/>
        <v>1.8315473350356999</v>
      </c>
      <c r="N12" s="10">
        <f t="shared" ca="1" si="1"/>
        <v>1.5614223063515442</v>
      </c>
      <c r="O12" s="10">
        <f t="shared" ca="1" si="1"/>
        <v>1.7784143992081967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-202.97008416170956</v>
      </c>
      <c r="U12" s="11">
        <f t="shared" ca="1" si="2"/>
        <v>710.64036599385156</v>
      </c>
      <c r="V12" s="11">
        <f t="shared" ca="1" si="2"/>
        <v>-56.211203028655589</v>
      </c>
      <c r="W12" s="11">
        <f t="shared" ca="1" si="2"/>
        <v>-76.471819165952454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ht="14.4" customHeight="1" x14ac:dyDescent="0.25">
      <c r="A13" t="s">
        <v>45</v>
      </c>
      <c r="B13">
        <v>181561</v>
      </c>
      <c r="C13" s="2">
        <f t="shared" si="0"/>
        <v>1.1839554444989382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0.81017293570751736</v>
      </c>
      <c r="M13" s="10">
        <f t="shared" ca="1" si="1"/>
        <v>1.4676115043370053</v>
      </c>
      <c r="N13" s="10">
        <f t="shared" ca="1" si="1"/>
        <v>1.6678381605205461</v>
      </c>
      <c r="O13" s="10">
        <f t="shared" ca="1" si="1"/>
        <v>0.85547417591292574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-55.901932563818697</v>
      </c>
      <c r="U13" s="11">
        <f t="shared" ca="1" si="2"/>
        <v>85.121467251546306</v>
      </c>
      <c r="V13" s="11">
        <f t="shared" ca="1" si="2"/>
        <v>70.049202741862942</v>
      </c>
      <c r="W13" s="11">
        <f t="shared" ca="1" si="2"/>
        <v>-14.543060990519738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ht="14.4" customHeight="1" x14ac:dyDescent="0.25">
      <c r="A14" t="s">
        <v>49</v>
      </c>
      <c r="B14">
        <v>225688</v>
      </c>
      <c r="C14" s="2">
        <f t="shared" si="0"/>
        <v>1.47170667906696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3.6627034113392387</v>
      </c>
      <c r="M14" s="10">
        <f t="shared" ca="1" si="1"/>
        <v>1.6275515530656721</v>
      </c>
      <c r="N14" s="10">
        <f t="shared" ca="1" si="1"/>
        <v>3.673358690811765</v>
      </c>
      <c r="O14" s="10">
        <f t="shared" ca="1" si="1"/>
        <v>0.7947182157871463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-388.24656160195929</v>
      </c>
      <c r="U14" s="11">
        <f t="shared" ca="1" si="2"/>
        <v>78.122474547152265</v>
      </c>
      <c r="V14" s="11">
        <f t="shared" ca="1" si="2"/>
        <v>117.54747810597648</v>
      </c>
      <c r="W14" s="11">
        <f t="shared" ca="1" si="2"/>
        <v>-46.88837473144163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ht="14.4" customHeight="1" x14ac:dyDescent="0.25">
      <c r="A15" t="s">
        <v>41</v>
      </c>
      <c r="B15">
        <v>329388</v>
      </c>
      <c r="C15" s="2">
        <f t="shared" si="0"/>
        <v>2.1479321878190594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1.6668926185844899</v>
      </c>
      <c r="M15" s="10">
        <f t="shared" ca="1" si="1"/>
        <v>1.0149381931841295</v>
      </c>
      <c r="N15" s="10">
        <f t="shared" ca="1" si="1"/>
        <v>2.1581505617073384</v>
      </c>
      <c r="O15" s="10">
        <f t="shared" ca="1" si="1"/>
        <v>1.1984581015043834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-31.670959753105308</v>
      </c>
      <c r="U15" s="11">
        <f t="shared" ca="1" si="2"/>
        <v>-70.030735329704939</v>
      </c>
      <c r="V15" s="11">
        <f t="shared" ca="1" si="2"/>
        <v>-176.96834606000175</v>
      </c>
      <c r="W15" s="11">
        <f t="shared" ca="1" si="2"/>
        <v>-41.946033552653418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ht="14.4" customHeight="1" x14ac:dyDescent="0.25">
      <c r="A16" t="s">
        <v>37</v>
      </c>
      <c r="B16">
        <v>155642</v>
      </c>
      <c r="C16" s="2">
        <f t="shared" si="0"/>
        <v>1.0149381931841295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2.2136571338432871</v>
      </c>
      <c r="M16" s="10">
        <f t="shared" ca="1" si="1"/>
        <v>2.1479321878190594</v>
      </c>
      <c r="N16" s="10">
        <f t="shared" ca="1" si="1"/>
        <v>2.584674747594101</v>
      </c>
      <c r="O16" s="10">
        <f t="shared" ca="1" si="1"/>
        <v>2.068871840007001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-369.68074135182894</v>
      </c>
      <c r="U16" s="11">
        <f t="shared" ca="1" si="2"/>
        <v>-27.923118441647773</v>
      </c>
      <c r="V16" s="11">
        <f t="shared" ca="1" si="2"/>
        <v>113.72568889414045</v>
      </c>
      <c r="W16" s="11">
        <f t="shared" ca="1" si="2"/>
        <v>101.37472016034305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ht="14.4" customHeight="1" x14ac:dyDescent="0.25">
      <c r="A17" t="s">
        <v>44</v>
      </c>
      <c r="B17">
        <v>146776</v>
      </c>
      <c r="C17" s="2">
        <f t="shared" si="0"/>
        <v>0.95712319452842931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0.95712319452842931</v>
      </c>
      <c r="M17" s="10">
        <f t="shared" ca="1" si="1"/>
        <v>1.1839554444989382</v>
      </c>
      <c r="N17" s="10">
        <f t="shared" ca="1" si="1"/>
        <v>1.6866707474952429</v>
      </c>
      <c r="O17" s="10">
        <f t="shared" ca="1" si="1"/>
        <v>0.51631154393890988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-104.32642820359879</v>
      </c>
      <c r="U17" s="11">
        <f t="shared" ca="1" si="2"/>
        <v>-27.230975223475578</v>
      </c>
      <c r="V17" s="11">
        <f t="shared" ca="1" si="2"/>
        <v>234.44723390183876</v>
      </c>
      <c r="W17" s="11">
        <f t="shared" ca="1" si="2"/>
        <v>24.782954109067674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ht="14.4" customHeight="1" x14ac:dyDescent="0.25">
      <c r="A18" t="s">
        <v>48</v>
      </c>
      <c r="B18">
        <v>346340</v>
      </c>
      <c r="C18" s="2">
        <f t="shared" si="0"/>
        <v>2.2584758216123628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2.2584758216123628</v>
      </c>
      <c r="M18" s="10">
        <f t="shared" ca="1" si="1"/>
        <v>1.47170667906696</v>
      </c>
      <c r="N18" s="10">
        <f t="shared" ca="1" si="1"/>
        <v>3.8751112560507348</v>
      </c>
      <c r="O18" s="10">
        <f t="shared" ca="1" si="1"/>
        <v>0.60911159422869887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-214.55520305317447</v>
      </c>
      <c r="U18" s="11">
        <f t="shared" ca="1" si="2"/>
        <v>-36.792666976673999</v>
      </c>
      <c r="V18" s="11">
        <f t="shared" ca="1" si="2"/>
        <v>445.63779444583452</v>
      </c>
      <c r="W18" s="11">
        <f t="shared" ca="1" si="2"/>
        <v>3.6546695653721932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ht="14.4" customHeight="1" x14ac:dyDescent="0.25">
      <c r="A19" t="s">
        <v>40</v>
      </c>
      <c r="B19">
        <v>339467</v>
      </c>
      <c r="C19" s="2">
        <f t="shared" si="0"/>
        <v>2.2136571338432871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1.1541219661716395</v>
      </c>
      <c r="M19" s="10">
        <f t="shared" ca="1" si="1"/>
        <v>1.4509438823469343</v>
      </c>
      <c r="N19" s="10">
        <f t="shared" ca="1" si="1"/>
        <v>2.8008125922188682</v>
      </c>
      <c r="O19" s="10">
        <f t="shared" ca="1" si="1"/>
        <v>1.3536639195738984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-28.853049154290989</v>
      </c>
      <c r="U19" s="11">
        <f t="shared" ca="1" si="2"/>
        <v>-47.881148117448831</v>
      </c>
      <c r="V19" s="11">
        <f t="shared" ca="1" si="2"/>
        <v>-417.32107624061138</v>
      </c>
      <c r="W19" s="11">
        <f t="shared" ca="1" si="2"/>
        <v>-170.56165386631119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ht="14.4" customHeight="1" x14ac:dyDescent="0.25">
      <c r="A20" t="s">
        <v>36</v>
      </c>
      <c r="B20">
        <v>255620</v>
      </c>
      <c r="C20" s="2">
        <f t="shared" si="0"/>
        <v>1.6668926185844899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1.3615477830269485</v>
      </c>
      <c r="M20" s="10">
        <f t="shared" ca="1" si="1"/>
        <v>3.2921031402360637</v>
      </c>
      <c r="N20" s="10">
        <f t="shared" ca="1" si="1"/>
        <v>2.4027655210545782</v>
      </c>
      <c r="O20" s="10">
        <f t="shared" ca="1" si="1"/>
        <v>2.6261677361398061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-140.2394216517757</v>
      </c>
      <c r="U20" s="11">
        <f t="shared" ca="1" si="2"/>
        <v>88.886784786373724</v>
      </c>
      <c r="V20" s="11">
        <f t="shared" ca="1" si="2"/>
        <v>-12.013827605272891</v>
      </c>
      <c r="W20" s="11">
        <f t="shared" ca="1" si="2"/>
        <v>68.280361139634962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ht="14.4" customHeight="1" x14ac:dyDescent="0.25">
      <c r="A21" t="s">
        <v>62</v>
      </c>
      <c r="B21">
        <v>346788</v>
      </c>
      <c r="C21" s="2">
        <f t="shared" si="0"/>
        <v>2.2613972201458341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0.66085556155702974</v>
      </c>
      <c r="M21" s="10">
        <f t="shared" ca="1" si="1"/>
        <v>1.3071693402353983</v>
      </c>
      <c r="N21" s="10">
        <f t="shared" ca="1" si="1"/>
        <v>2.2613972201458341</v>
      </c>
      <c r="O21" s="10">
        <f t="shared" ca="1" si="1"/>
        <v>1.7979773358162612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-56.17272273234753</v>
      </c>
      <c r="U21" s="11">
        <f t="shared" ca="1" si="2"/>
        <v>-6.5358467011769914</v>
      </c>
      <c r="V21" s="11">
        <f t="shared" ca="1" si="2"/>
        <v>94.97868324612503</v>
      </c>
      <c r="W21" s="11">
        <f t="shared" ca="1" si="2"/>
        <v>-14.383818686530089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ht="14.4" customHeight="1" x14ac:dyDescent="0.25">
      <c r="A22" t="s">
        <v>66</v>
      </c>
      <c r="B22">
        <v>654476</v>
      </c>
      <c r="C22" s="2">
        <f t="shared" si="0"/>
        <v>4.267824166499893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2.7065974895144294</v>
      </c>
      <c r="M22" s="10">
        <f t="shared" ca="1" si="1"/>
        <v>1.3870513313849953</v>
      </c>
      <c r="N22" s="10">
        <f t="shared" ca="1" si="1"/>
        <v>4.267824166499893</v>
      </c>
      <c r="O22" s="10">
        <f t="shared" ca="1" si="1"/>
        <v>0.45356668525797739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-240.88717656678421</v>
      </c>
      <c r="U22" s="11">
        <f t="shared" ca="1" si="2"/>
        <v>-12.483461982464958</v>
      </c>
      <c r="V22" s="11">
        <f t="shared" ca="1" si="2"/>
        <v>51.21388999799872</v>
      </c>
      <c r="W22" s="11">
        <f t="shared" ca="1" si="2"/>
        <v>122.46300501965389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ht="15" customHeight="1" x14ac:dyDescent="0.25">
      <c r="A23" t="s">
        <v>58</v>
      </c>
      <c r="B23">
        <v>368467</v>
      </c>
      <c r="C23" s="2">
        <f t="shared" si="0"/>
        <v>2.4027655210545782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1.5625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-1243.6332716253103</v>
      </c>
      <c r="V23" s="7" t="s">
        <v>80</v>
      </c>
      <c r="W23" s="16">
        <f ca="1">AVERAGE(T7:W22)</f>
        <v>-19.431769869145473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ht="15" customHeight="1" x14ac:dyDescent="0.25">
      <c r="A24" t="s">
        <v>54</v>
      </c>
      <c r="B24">
        <v>429508</v>
      </c>
      <c r="C24" s="2">
        <f t="shared" si="0"/>
        <v>2.8008125922188682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0.7732721419376587</v>
      </c>
    </row>
    <row r="25" spans="1:27" x14ac:dyDescent="0.25">
      <c r="A25" t="s">
        <v>63</v>
      </c>
      <c r="B25">
        <v>275722</v>
      </c>
      <c r="C25" s="2">
        <f t="shared" si="0"/>
        <v>1.7979773358162612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x14ac:dyDescent="0.25">
      <c r="A26" t="s">
        <v>67</v>
      </c>
      <c r="B26">
        <v>69555</v>
      </c>
      <c r="C26" s="2">
        <f t="shared" si="0"/>
        <v>0.45356668525797739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x14ac:dyDescent="0.25">
      <c r="A27" t="s">
        <v>59</v>
      </c>
      <c r="B27">
        <v>402726</v>
      </c>
      <c r="C27" s="2">
        <f t="shared" si="0"/>
        <v>2.6261677361398061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x14ac:dyDescent="0.25">
      <c r="A28" t="s">
        <v>55</v>
      </c>
      <c r="B28">
        <v>207586</v>
      </c>
      <c r="C28" s="2">
        <f t="shared" si="0"/>
        <v>1.3536639195738984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7" x14ac:dyDescent="0.25">
      <c r="A29" t="s">
        <v>61</v>
      </c>
      <c r="B29">
        <v>200456</v>
      </c>
      <c r="C29" s="2">
        <f t="shared" si="0"/>
        <v>1.3071693402353983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7" x14ac:dyDescent="0.25">
      <c r="A30" t="s">
        <v>65</v>
      </c>
      <c r="B30">
        <v>212706</v>
      </c>
      <c r="C30" s="2">
        <f t="shared" si="0"/>
        <v>1.3870513313849953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7" x14ac:dyDescent="0.25">
      <c r="A31" t="s">
        <v>57</v>
      </c>
      <c r="B31">
        <v>504848</v>
      </c>
      <c r="C31" s="2">
        <f t="shared" si="0"/>
        <v>3.2921031402360637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7" x14ac:dyDescent="0.25">
      <c r="A32" t="s">
        <v>53</v>
      </c>
      <c r="B32">
        <v>222504</v>
      </c>
      <c r="C32" s="2">
        <f t="shared" si="0"/>
        <v>1.4509438823469343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t="s">
        <v>60</v>
      </c>
      <c r="B33">
        <v>101343</v>
      </c>
      <c r="C33" s="2">
        <f t="shared" si="0"/>
        <v>0.66085556155702974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t="s">
        <v>64</v>
      </c>
      <c r="B34">
        <v>415060</v>
      </c>
      <c r="C34" s="2">
        <f t="shared" si="0"/>
        <v>2.7065974895144294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t="s">
        <v>56</v>
      </c>
      <c r="B35">
        <v>208795</v>
      </c>
      <c r="C35" s="2">
        <f t="shared" si="0"/>
        <v>1.3615477830269485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t="s">
        <v>52</v>
      </c>
      <c r="B36">
        <v>176986</v>
      </c>
      <c r="C36" s="2">
        <f t="shared" si="0"/>
        <v>1.1541219661716395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t="s">
        <v>30</v>
      </c>
      <c r="B37">
        <v>255765</v>
      </c>
      <c r="C37" s="2">
        <f t="shared" si="0"/>
        <v>1.6678381605205461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t="s">
        <v>34</v>
      </c>
      <c r="B38">
        <v>563314</v>
      </c>
      <c r="C38" s="2">
        <f t="shared" si="0"/>
        <v>3.673358690811765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t="s">
        <v>26</v>
      </c>
      <c r="B39">
        <v>239446</v>
      </c>
      <c r="C39" s="2">
        <f t="shared" si="0"/>
        <v>1.5614223063515442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t="s">
        <v>22</v>
      </c>
      <c r="B40">
        <v>163713</v>
      </c>
      <c r="C40" s="2">
        <f t="shared" si="0"/>
        <v>1.0675690136386926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t="s">
        <v>31</v>
      </c>
      <c r="B41">
        <v>131188</v>
      </c>
      <c r="C41" s="2">
        <f t="shared" si="0"/>
        <v>0.85547417591292574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t="s">
        <v>35</v>
      </c>
      <c r="B42">
        <v>121871</v>
      </c>
      <c r="C42" s="2">
        <f t="shared" si="0"/>
        <v>0.7947182157871463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t="s">
        <v>27</v>
      </c>
      <c r="B43">
        <v>272722</v>
      </c>
      <c r="C43" s="2">
        <f t="shared" si="0"/>
        <v>1.7784143992081967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t="s">
        <v>23</v>
      </c>
      <c r="B44">
        <v>137556</v>
      </c>
      <c r="C44" s="2">
        <f t="shared" si="0"/>
        <v>0.89699976935297743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t="s">
        <v>29</v>
      </c>
      <c r="B45">
        <v>225060</v>
      </c>
      <c r="C45" s="2">
        <f t="shared" si="0"/>
        <v>1.4676115043370053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t="s">
        <v>33</v>
      </c>
      <c r="B46">
        <v>249587</v>
      </c>
      <c r="C46" s="2">
        <f t="shared" si="0"/>
        <v>1.6275515530656721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t="s">
        <v>25</v>
      </c>
      <c r="B47">
        <v>280870</v>
      </c>
      <c r="C47" s="2">
        <f t="shared" si="0"/>
        <v>1.8315473350356999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t="s">
        <v>21</v>
      </c>
      <c r="B48">
        <v>114316</v>
      </c>
      <c r="C48" s="2">
        <f t="shared" si="0"/>
        <v>0.74545222042917036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t="s">
        <v>28</v>
      </c>
      <c r="B49">
        <v>124241</v>
      </c>
      <c r="C49" s="2">
        <f t="shared" si="0"/>
        <v>0.81017293570751736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t="s">
        <v>32</v>
      </c>
      <c r="B50">
        <v>561680</v>
      </c>
      <c r="C50" s="2">
        <f t="shared" si="0"/>
        <v>3.6627034113392387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t="s">
        <v>24</v>
      </c>
      <c r="B51">
        <v>203436</v>
      </c>
      <c r="C51" s="2">
        <f t="shared" si="0"/>
        <v>1.3266018572660756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t="s">
        <v>20</v>
      </c>
      <c r="B52">
        <v>134755</v>
      </c>
      <c r="C52" s="2">
        <f t="shared" si="0"/>
        <v>0.87873450753991433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t="s">
        <v>12</v>
      </c>
      <c r="B53">
        <v>9748</v>
      </c>
      <c r="C53" s="2">
        <f t="shared" si="0"/>
        <v>6.3566502018471194E-2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t="s">
        <v>17</v>
      </c>
      <c r="B54">
        <v>8158</v>
      </c>
      <c r="C54" s="2">
        <f t="shared" si="0"/>
        <v>5.3198145616196971E-2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t="s">
        <v>7</v>
      </c>
      <c r="B55">
        <v>269299</v>
      </c>
      <c r="C55" s="2">
        <f t="shared" si="0"/>
        <v>1.756093088538395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t="s">
        <v>3</v>
      </c>
      <c r="B56">
        <v>165815</v>
      </c>
      <c r="C56" s="2">
        <f t="shared" si="0"/>
        <v>1.0812761112220763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t="s">
        <v>13</v>
      </c>
      <c r="B57">
        <v>6100</v>
      </c>
      <c r="C57" s="2">
        <f t="shared" si="0"/>
        <v>3.9777971103064656E-2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t="s">
        <v>18</v>
      </c>
      <c r="B58">
        <v>143070</v>
      </c>
      <c r="C58" s="2">
        <f t="shared" si="0"/>
        <v>0.93295644683860002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t="s">
        <v>8</v>
      </c>
      <c r="B59">
        <v>200863</v>
      </c>
      <c r="C59" s="2">
        <f t="shared" si="0"/>
        <v>1.3098233786352256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t="s">
        <v>4</v>
      </c>
      <c r="B60">
        <v>89137</v>
      </c>
      <c r="C60" s="2">
        <f t="shared" si="0"/>
        <v>0.58126049347768438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t="s">
        <v>11</v>
      </c>
      <c r="B61">
        <v>129648</v>
      </c>
      <c r="C61" s="2">
        <f t="shared" si="0"/>
        <v>0.84543186845411922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t="s">
        <v>16</v>
      </c>
      <c r="B62">
        <v>261854</v>
      </c>
      <c r="C62" s="2">
        <f t="shared" si="0"/>
        <v>1.7075444008560481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t="s">
        <v>6</v>
      </c>
      <c r="B63">
        <v>298644</v>
      </c>
      <c r="C63" s="2">
        <f t="shared" si="0"/>
        <v>1.9474512134596131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t="s">
        <v>2</v>
      </c>
      <c r="B64">
        <v>113360</v>
      </c>
      <c r="C64" s="2">
        <f t="shared" si="0"/>
        <v>0.73921816463006718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t="s">
        <v>10</v>
      </c>
      <c r="B65">
        <v>71835</v>
      </c>
      <c r="C65" s="2">
        <f t="shared" si="0"/>
        <v>0.46843451708010653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t="s">
        <v>15</v>
      </c>
      <c r="B66">
        <v>243011</v>
      </c>
      <c r="C66" s="2">
        <f t="shared" si="0"/>
        <v>1.5846695960207942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t="s">
        <v>5</v>
      </c>
      <c r="B67">
        <v>316889</v>
      </c>
      <c r="C67" s="2">
        <f t="shared" si="0"/>
        <v>2.0664264729309929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t="s">
        <v>1</v>
      </c>
      <c r="B68">
        <v>196304</v>
      </c>
      <c r="C68" s="2">
        <f t="shared" si="0"/>
        <v>1.2800942359698368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>
        <f>SUM(B5:B68)</f>
        <v>15335121</v>
      </c>
      <c r="C69" s="2">
        <f t="shared" si="0"/>
        <v>100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2:2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2:2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2:2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2:2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2:2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2:2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2:2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2:2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2:2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9"/>
  <sheetViews>
    <sheetView zoomScale="85" zoomScaleNormal="85" workbookViewId="0"/>
  </sheetViews>
  <sheetFormatPr defaultRowHeight="14.4" x14ac:dyDescent="0.25"/>
  <cols>
    <col min="1" max="1" width="8.5546875" bestFit="1" customWidth="1"/>
    <col min="2" max="2" width="10.5546875" bestFit="1" customWidth="1"/>
    <col min="3" max="3" width="12.77734375" bestFit="1" customWidth="1"/>
    <col min="4" max="4" width="2.77734375" customWidth="1"/>
    <col min="5" max="5" width="3.6640625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77734375" bestFit="1" customWidth="1"/>
    <col min="19" max="20" width="7.88671875" bestFit="1" customWidth="1"/>
    <col min="21" max="21" width="9" bestFit="1" customWidth="1"/>
    <col min="22" max="22" width="7.88671875" bestFit="1" customWidth="1"/>
    <col min="23" max="23" width="8.88671875" bestFit="1" customWidth="1"/>
    <col min="24" max="24" width="7.88671875" bestFit="1" customWidth="1"/>
    <col min="25" max="25" width="9" bestFit="1" customWidth="1"/>
    <col min="26" max="26" width="7.88671875" bestFit="1" customWidth="1"/>
    <col min="27" max="27" width="8.8867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479738</v>
      </c>
      <c r="C5" s="2">
        <f>B5/$B$69*100</f>
        <v>3.6318546488978041</v>
      </c>
    </row>
    <row r="6" spans="1:27" ht="14.4" customHeight="1" x14ac:dyDescent="0.25">
      <c r="A6" t="s">
        <v>50</v>
      </c>
      <c r="B6">
        <v>349905</v>
      </c>
      <c r="C6" s="2">
        <f t="shared" ref="C6:C69" si="0">B6/$B$69*100</f>
        <v>2.6489544312157594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ht="14.4" customHeight="1" x14ac:dyDescent="0.25">
      <c r="A7" t="s">
        <v>42</v>
      </c>
      <c r="B7">
        <v>241212</v>
      </c>
      <c r="C7" s="2">
        <f t="shared" si="0"/>
        <v>1.8260945006856599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2.1133645449745759</v>
      </c>
      <c r="M7" s="10">
        <f t="shared" ref="M7:O22" ca="1" si="1">OFFSET($C$4,MATCH(H7,$A$5:$A$69,0),0)</f>
        <v>1.6971159589539815</v>
      </c>
      <c r="N7" s="10">
        <f t="shared" ca="1" si="1"/>
        <v>1.7003485607805606</v>
      </c>
      <c r="O7" s="10">
        <f t="shared" ca="1" si="1"/>
        <v>1.0853895936263691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593.8554371378558</v>
      </c>
      <c r="U7" s="11">
        <f t="shared" ref="U7:W22" ca="1" si="2">M7*Q7</f>
        <v>-273.23566939159105</v>
      </c>
      <c r="V7" s="11">
        <f t="shared" ca="1" si="2"/>
        <v>-69.714290992002987</v>
      </c>
      <c r="W7" s="11">
        <f t="shared" ca="1" si="2"/>
        <v>-42.330194151428394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ht="14.4" customHeight="1" x14ac:dyDescent="0.25">
      <c r="A8" t="s">
        <v>38</v>
      </c>
      <c r="B8">
        <v>393157</v>
      </c>
      <c r="C8" s="2">
        <f t="shared" si="0"/>
        <v>2.9763935277103628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2.3474972772710845</v>
      </c>
      <c r="M8" s="10">
        <f t="shared" ca="1" si="1"/>
        <v>1.0640937881505688</v>
      </c>
      <c r="N8" s="10">
        <f t="shared" ca="1" si="1"/>
        <v>1.3685639995354744</v>
      </c>
      <c r="O8" s="10">
        <f t="shared" ca="1" si="1"/>
        <v>0.88236402972661276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-25.822470049981931</v>
      </c>
      <c r="U8" s="11">
        <f t="shared" ca="1" si="2"/>
        <v>-64.909721077184699</v>
      </c>
      <c r="V8" s="11">
        <f t="shared" ca="1" si="2"/>
        <v>-128.64501595633459</v>
      </c>
      <c r="W8" s="11">
        <f t="shared" ca="1" si="2"/>
        <v>-16.764916564805642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ht="14.4" customHeight="1" x14ac:dyDescent="0.25">
      <c r="A9" t="s">
        <v>47</v>
      </c>
      <c r="B9">
        <v>200906</v>
      </c>
      <c r="C9" s="2">
        <f t="shared" si="0"/>
        <v>1.5209580856456277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0.91178297749730608</v>
      </c>
      <c r="M9" s="10">
        <f t="shared" ca="1" si="1"/>
        <v>2.0764810880680349</v>
      </c>
      <c r="N9" s="10">
        <f t="shared" ca="1" si="1"/>
        <v>0.11127872189434403</v>
      </c>
      <c r="O9" s="10">
        <f t="shared" ca="1" si="1"/>
        <v>7.1117240184738278E-2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96.648995614714451</v>
      </c>
      <c r="U9" s="11">
        <f t="shared" ca="1" si="2"/>
        <v>-159.88904378123868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ht="14.4" customHeight="1" x14ac:dyDescent="0.25">
      <c r="A10" t="s">
        <v>51</v>
      </c>
      <c r="B10">
        <v>47835</v>
      </c>
      <c r="C10" s="2">
        <f t="shared" si="0"/>
        <v>0.36213468003374022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1.9581390933301357</v>
      </c>
      <c r="M10" s="10">
        <f t="shared" ca="1" si="1"/>
        <v>1.2446274081937296</v>
      </c>
      <c r="N10" s="10">
        <f t="shared" ca="1" si="1"/>
        <v>3.9245451683807026E-2</v>
      </c>
      <c r="O10" s="10">
        <f t="shared" ca="1" si="1"/>
        <v>1.0779629369709265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135.11159743977936</v>
      </c>
      <c r="U10" s="11">
        <f t="shared" ca="1" si="2"/>
        <v>-105.79332969646701</v>
      </c>
      <c r="V10" s="11">
        <f t="shared" ca="1" si="2"/>
        <v>0</v>
      </c>
      <c r="W10" s="11">
        <f t="shared" ca="1" si="2"/>
        <v>-226.37221676389456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ht="14.4" customHeight="1" x14ac:dyDescent="0.25">
      <c r="A11" t="s">
        <v>43</v>
      </c>
      <c r="B11">
        <v>108634</v>
      </c>
      <c r="C11" s="2">
        <f t="shared" si="0"/>
        <v>0.82241327126132191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2.1157795332244089</v>
      </c>
      <c r="M11" s="10">
        <f t="shared" ca="1" si="1"/>
        <v>0.88978311588597436</v>
      </c>
      <c r="N11" s="10">
        <f t="shared" ca="1" si="1"/>
        <v>1.4178933519991486</v>
      </c>
      <c r="O11" s="10">
        <f t="shared" ca="1" si="1"/>
        <v>1.1630250309368322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107.90475619444486</v>
      </c>
      <c r="U11" s="11">
        <f t="shared" ca="1" si="2"/>
        <v>-7.1182649270877949</v>
      </c>
      <c r="V11" s="11">
        <f t="shared" ca="1" si="2"/>
        <v>-146.04301525591231</v>
      </c>
      <c r="W11" s="11">
        <f t="shared" ca="1" si="2"/>
        <v>-115.13947806274639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ht="14.4" customHeight="1" x14ac:dyDescent="0.25">
      <c r="A12" t="s">
        <v>39</v>
      </c>
      <c r="B12">
        <v>158715</v>
      </c>
      <c r="C12" s="2">
        <f t="shared" si="0"/>
        <v>1.201551285492946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1.4839837827861151</v>
      </c>
      <c r="M12" s="10">
        <f t="shared" ca="1" si="1"/>
        <v>0.42779359254409099</v>
      </c>
      <c r="N12" s="10">
        <f t="shared" ca="1" si="1"/>
        <v>0.91052627514786322</v>
      </c>
      <c r="O12" s="10">
        <f t="shared" ca="1" si="1"/>
        <v>0.51293139147080657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-227.04951876627561</v>
      </c>
      <c r="U12" s="11">
        <f t="shared" ca="1" si="2"/>
        <v>165.98391390710731</v>
      </c>
      <c r="V12" s="11">
        <f t="shared" ca="1" si="2"/>
        <v>-32.778945905323077</v>
      </c>
      <c r="W12" s="11">
        <f t="shared" ca="1" si="2"/>
        <v>-22.056049833244682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ht="14.4" customHeight="1" x14ac:dyDescent="0.25">
      <c r="A13" t="s">
        <v>45</v>
      </c>
      <c r="B13">
        <v>267349</v>
      </c>
      <c r="C13" s="2">
        <f t="shared" si="0"/>
        <v>2.0239645567542679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0.74477783395085861</v>
      </c>
      <c r="M13" s="10">
        <f t="shared" ca="1" si="1"/>
        <v>2.7440928554654516</v>
      </c>
      <c r="N13" s="10">
        <f t="shared" ca="1" si="1"/>
        <v>2.7822632967057594</v>
      </c>
      <c r="O13" s="10">
        <f t="shared" ca="1" si="1"/>
        <v>1.2118093076826757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-51.389670542609245</v>
      </c>
      <c r="U13" s="11">
        <f t="shared" ca="1" si="2"/>
        <v>159.15738561699618</v>
      </c>
      <c r="V13" s="11">
        <f t="shared" ca="1" si="2"/>
        <v>116.8550584616419</v>
      </c>
      <c r="W13" s="11">
        <f t="shared" ca="1" si="2"/>
        <v>-20.600758230605486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ht="14.4" customHeight="1" x14ac:dyDescent="0.25">
      <c r="A14" t="s">
        <v>49</v>
      </c>
      <c r="B14">
        <v>117389</v>
      </c>
      <c r="C14" s="2">
        <f t="shared" si="0"/>
        <v>0.88869296445031309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1.1753119460762649</v>
      </c>
      <c r="M14" s="10">
        <f t="shared" ca="1" si="1"/>
        <v>0.97577638086984098</v>
      </c>
      <c r="N14" s="10">
        <f t="shared" ca="1" si="1"/>
        <v>1.4606590843606118</v>
      </c>
      <c r="O14" s="10">
        <f t="shared" ca="1" si="1"/>
        <v>0.45533505728670093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-124.58306628408408</v>
      </c>
      <c r="U14" s="11">
        <f t="shared" ca="1" si="2"/>
        <v>46.837266281752363</v>
      </c>
      <c r="V14" s="11">
        <f t="shared" ca="1" si="2"/>
        <v>46.741090699539576</v>
      </c>
      <c r="W14" s="11">
        <f t="shared" ca="1" si="2"/>
        <v>-26.864768379915354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ht="14.4" customHeight="1" x14ac:dyDescent="0.25">
      <c r="A15" t="s">
        <v>41</v>
      </c>
      <c r="B15">
        <v>139053</v>
      </c>
      <c r="C15" s="2">
        <f t="shared" si="0"/>
        <v>1.0527001915486918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3.1437771960608587</v>
      </c>
      <c r="M15" s="10">
        <f t="shared" ca="1" si="1"/>
        <v>1.9405301194457731</v>
      </c>
      <c r="N15" s="10">
        <f t="shared" ca="1" si="1"/>
        <v>2.9763935277103628</v>
      </c>
      <c r="O15" s="10">
        <f t="shared" ca="1" si="1"/>
        <v>1.201551285492946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-59.731766725156312</v>
      </c>
      <c r="U15" s="11">
        <f t="shared" ca="1" si="2"/>
        <v>-133.89657824175833</v>
      </c>
      <c r="V15" s="11">
        <f t="shared" ca="1" si="2"/>
        <v>-244.06426927224976</v>
      </c>
      <c r="W15" s="11">
        <f t="shared" ca="1" si="2"/>
        <v>-42.054294992253112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ht="14.4" customHeight="1" x14ac:dyDescent="0.25">
      <c r="A16" t="s">
        <v>37</v>
      </c>
      <c r="B16">
        <v>256328</v>
      </c>
      <c r="C16" s="2">
        <f t="shared" si="0"/>
        <v>1.9405301194457731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1.8837211168540895</v>
      </c>
      <c r="M16" s="10">
        <f t="shared" ca="1" si="1"/>
        <v>1.0527001915486918</v>
      </c>
      <c r="N16" s="10">
        <f t="shared" ca="1" si="1"/>
        <v>1.8260945006856599</v>
      </c>
      <c r="O16" s="10">
        <f t="shared" ca="1" si="1"/>
        <v>0.82241327126132191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-314.58142651463294</v>
      </c>
      <c r="U16" s="11">
        <f t="shared" ca="1" si="2"/>
        <v>-13.685102490132993</v>
      </c>
      <c r="V16" s="11">
        <f t="shared" ca="1" si="2"/>
        <v>80.348158030169031</v>
      </c>
      <c r="W16" s="11">
        <f t="shared" ca="1" si="2"/>
        <v>40.298250291804777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ht="14.4" customHeight="1" x14ac:dyDescent="0.25">
      <c r="A17" t="s">
        <v>44</v>
      </c>
      <c r="B17">
        <v>115154</v>
      </c>
      <c r="C17" s="2">
        <f t="shared" si="0"/>
        <v>0.87177290570931987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0.87177290570931987</v>
      </c>
      <c r="M17" s="10">
        <f t="shared" ca="1" si="1"/>
        <v>2.0239645567542679</v>
      </c>
      <c r="N17" s="10">
        <f t="shared" ca="1" si="1"/>
        <v>3.6318546488978041</v>
      </c>
      <c r="O17" s="10">
        <f t="shared" ca="1" si="1"/>
        <v>1.5209580856456277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-95.023246722315861</v>
      </c>
      <c r="U17" s="11">
        <f t="shared" ca="1" si="2"/>
        <v>-46.551184805348164</v>
      </c>
      <c r="V17" s="11">
        <f t="shared" ca="1" si="2"/>
        <v>504.82779619679479</v>
      </c>
      <c r="W17" s="11">
        <f t="shared" ca="1" si="2"/>
        <v>73.005988110990131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ht="14.4" customHeight="1" x14ac:dyDescent="0.25">
      <c r="A18" t="s">
        <v>48</v>
      </c>
      <c r="B18">
        <v>343683</v>
      </c>
      <c r="C18" s="2">
        <f t="shared" si="0"/>
        <v>2.601850804599894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2.601850804599894</v>
      </c>
      <c r="M18" s="10">
        <f t="shared" ca="1" si="1"/>
        <v>0.88869296445031309</v>
      </c>
      <c r="N18" s="10">
        <f t="shared" ca="1" si="1"/>
        <v>2.6489544312157594</v>
      </c>
      <c r="O18" s="10">
        <f t="shared" ca="1" si="1"/>
        <v>0.36213468003374022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-247.17582643698992</v>
      </c>
      <c r="U18" s="11">
        <f t="shared" ca="1" si="2"/>
        <v>-22.217324111257827</v>
      </c>
      <c r="V18" s="11">
        <f t="shared" ca="1" si="2"/>
        <v>304.62975958981235</v>
      </c>
      <c r="W18" s="11">
        <f t="shared" ca="1" si="2"/>
        <v>2.1728080802024414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ht="14.4" customHeight="1" x14ac:dyDescent="0.25">
      <c r="A19" t="s">
        <v>40</v>
      </c>
      <c r="B19">
        <v>248824</v>
      </c>
      <c r="C19" s="2">
        <f t="shared" si="0"/>
        <v>1.8837211168540895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2.4483968490384029</v>
      </c>
      <c r="M19" s="10">
        <f t="shared" ca="1" si="1"/>
        <v>2.3535082511593837</v>
      </c>
      <c r="N19" s="10">
        <f t="shared" ca="1" si="1"/>
        <v>3.6851963642843981</v>
      </c>
      <c r="O19" s="10">
        <f t="shared" ca="1" si="1"/>
        <v>1.116163660195558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-61.209921225960073</v>
      </c>
      <c r="U19" s="11">
        <f t="shared" ca="1" si="2"/>
        <v>-77.66577228825966</v>
      </c>
      <c r="V19" s="11">
        <f t="shared" ca="1" si="2"/>
        <v>-549.09425827837526</v>
      </c>
      <c r="W19" s="11">
        <f t="shared" ca="1" si="2"/>
        <v>-140.63662118464032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ht="14.4" customHeight="1" x14ac:dyDescent="0.25">
      <c r="A20" t="s">
        <v>36</v>
      </c>
      <c r="B20">
        <v>415267</v>
      </c>
      <c r="C20" s="2">
        <f t="shared" si="0"/>
        <v>3.1437771960608587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1.3993456366007442</v>
      </c>
      <c r="M20" s="10">
        <f t="shared" ca="1" si="1"/>
        <v>1.3161685961590028</v>
      </c>
      <c r="N20" s="10">
        <f t="shared" ca="1" si="1"/>
        <v>1.7477398662475034</v>
      </c>
      <c r="O20" s="10">
        <f t="shared" ca="1" si="1"/>
        <v>0.66382651935692571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-144.13260056987664</v>
      </c>
      <c r="U20" s="11">
        <f t="shared" ca="1" si="2"/>
        <v>35.536552096293079</v>
      </c>
      <c r="V20" s="11">
        <f t="shared" ca="1" si="2"/>
        <v>-8.7386993312375179</v>
      </c>
      <c r="W20" s="11">
        <f t="shared" ca="1" si="2"/>
        <v>17.259489503280069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ht="14.4" customHeight="1" x14ac:dyDescent="0.25">
      <c r="A21" t="s">
        <v>62</v>
      </c>
      <c r="B21">
        <v>548814</v>
      </c>
      <c r="C21" s="2">
        <f t="shared" si="0"/>
        <v>4.1547942361876675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0.96722172029833198</v>
      </c>
      <c r="M21" s="10">
        <f t="shared" ca="1" si="1"/>
        <v>2.0260540136726188</v>
      </c>
      <c r="N21" s="10">
        <f t="shared" ca="1" si="1"/>
        <v>4.1547942361876675</v>
      </c>
      <c r="O21" s="10">
        <f t="shared" ca="1" si="1"/>
        <v>3.3112365693721655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-82.213846225358225</v>
      </c>
      <c r="U21" s="11">
        <f t="shared" ca="1" si="2"/>
        <v>-10.130270068363094</v>
      </c>
      <c r="V21" s="11">
        <f t="shared" ca="1" si="2"/>
        <v>174.50135791988203</v>
      </c>
      <c r="W21" s="11">
        <f t="shared" ca="1" si="2"/>
        <v>-26.489892554977324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ht="14.4" customHeight="1" x14ac:dyDescent="0.25">
      <c r="A22" t="s">
        <v>66</v>
      </c>
      <c r="B22">
        <v>332635</v>
      </c>
      <c r="C22" s="2">
        <f t="shared" si="0"/>
        <v>2.5182119638972127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1.4290901157029199</v>
      </c>
      <c r="M22" s="10">
        <f t="shared" ca="1" si="1"/>
        <v>0.82587298797033026</v>
      </c>
      <c r="N22" s="10">
        <f t="shared" ca="1" si="1"/>
        <v>2.5182119638972127</v>
      </c>
      <c r="O22" s="10">
        <f t="shared" ca="1" si="1"/>
        <v>0.41869385625475142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-127.18902029755986</v>
      </c>
      <c r="U22" s="11">
        <f t="shared" ca="1" si="2"/>
        <v>-7.432856891732972</v>
      </c>
      <c r="V22" s="11">
        <f t="shared" ca="1" si="2"/>
        <v>30.218543566766552</v>
      </c>
      <c r="W22" s="11">
        <f t="shared" ca="1" si="2"/>
        <v>113.04734118878288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ht="15" customHeight="1" x14ac:dyDescent="0.25">
      <c r="A23" t="s">
        <v>58</v>
      </c>
      <c r="B23">
        <v>230862</v>
      </c>
      <c r="C23" s="2">
        <f t="shared" si="0"/>
        <v>1.7477398662475034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1.5625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-1496.0736379125599</v>
      </c>
      <c r="V23" s="7" t="s">
        <v>80</v>
      </c>
      <c r="W23" s="16">
        <f ca="1">AVERAGE(T7:W22)</f>
        <v>-23.376150592383748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ht="15" customHeight="1" x14ac:dyDescent="0.25">
      <c r="A24" t="s">
        <v>54</v>
      </c>
      <c r="B24">
        <v>486784</v>
      </c>
      <c r="C24" s="2">
        <f t="shared" si="0"/>
        <v>3.6851963642843981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0.92835609446906397</v>
      </c>
    </row>
    <row r="25" spans="1:27" x14ac:dyDescent="0.25">
      <c r="A25" t="s">
        <v>63</v>
      </c>
      <c r="B25">
        <v>437387</v>
      </c>
      <c r="C25" s="2">
        <f t="shared" si="0"/>
        <v>3.3112365693721655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x14ac:dyDescent="0.25">
      <c r="A26" t="s">
        <v>67</v>
      </c>
      <c r="B26">
        <v>55306</v>
      </c>
      <c r="C26" s="2">
        <f t="shared" si="0"/>
        <v>0.41869385625475142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x14ac:dyDescent="0.25">
      <c r="A27" t="s">
        <v>59</v>
      </c>
      <c r="B27">
        <v>87686</v>
      </c>
      <c r="C27" s="2">
        <f t="shared" si="0"/>
        <v>0.66382651935692571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x14ac:dyDescent="0.25">
      <c r="A28" t="s">
        <v>55</v>
      </c>
      <c r="B28">
        <v>147436</v>
      </c>
      <c r="C28" s="2">
        <f t="shared" si="0"/>
        <v>1.116163660195558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7" x14ac:dyDescent="0.25">
      <c r="A29" t="s">
        <v>61</v>
      </c>
      <c r="B29">
        <v>267625</v>
      </c>
      <c r="C29" s="2">
        <f t="shared" si="0"/>
        <v>2.0260540136726188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7" x14ac:dyDescent="0.25">
      <c r="A30" t="s">
        <v>65</v>
      </c>
      <c r="B30">
        <v>109091</v>
      </c>
      <c r="C30" s="2">
        <f t="shared" si="0"/>
        <v>0.82587298797033026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7" x14ac:dyDescent="0.25">
      <c r="A31" t="s">
        <v>57</v>
      </c>
      <c r="B31">
        <v>173855</v>
      </c>
      <c r="C31" s="2">
        <f t="shared" si="0"/>
        <v>1.3161685961590028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7" x14ac:dyDescent="0.25">
      <c r="A32" t="s">
        <v>53</v>
      </c>
      <c r="B32">
        <v>310879</v>
      </c>
      <c r="C32" s="2">
        <f t="shared" si="0"/>
        <v>2.3535082511593837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t="s">
        <v>60</v>
      </c>
      <c r="B33">
        <v>127762</v>
      </c>
      <c r="C33" s="2">
        <f t="shared" si="0"/>
        <v>0.96722172029833198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t="s">
        <v>64</v>
      </c>
      <c r="B34">
        <v>188771</v>
      </c>
      <c r="C34" s="2">
        <f t="shared" si="0"/>
        <v>1.4290901157029199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t="s">
        <v>56</v>
      </c>
      <c r="B35">
        <v>184842</v>
      </c>
      <c r="C35" s="2">
        <f t="shared" si="0"/>
        <v>1.3993456366007442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t="s">
        <v>52</v>
      </c>
      <c r="B36">
        <v>323413</v>
      </c>
      <c r="C36" s="2">
        <f t="shared" si="0"/>
        <v>2.4483968490384029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t="s">
        <v>30</v>
      </c>
      <c r="B37">
        <v>367514</v>
      </c>
      <c r="C37" s="2">
        <f t="shared" si="0"/>
        <v>2.7822632967057594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t="s">
        <v>34</v>
      </c>
      <c r="B38">
        <v>192941</v>
      </c>
      <c r="C38" s="2">
        <f t="shared" si="0"/>
        <v>1.4606590843606118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t="s">
        <v>26</v>
      </c>
      <c r="B39">
        <v>120273</v>
      </c>
      <c r="C39" s="2">
        <f t="shared" si="0"/>
        <v>0.91052627514786322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t="s">
        <v>22</v>
      </c>
      <c r="B40">
        <v>187292</v>
      </c>
      <c r="C40" s="2">
        <f t="shared" si="0"/>
        <v>1.4178933519991486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t="s">
        <v>31</v>
      </c>
      <c r="B41">
        <v>160070</v>
      </c>
      <c r="C41" s="2">
        <f t="shared" si="0"/>
        <v>1.2118093076826757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t="s">
        <v>35</v>
      </c>
      <c r="B42">
        <v>60146</v>
      </c>
      <c r="C42" s="2">
        <f t="shared" si="0"/>
        <v>0.45533505728670093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t="s">
        <v>27</v>
      </c>
      <c r="B43">
        <v>67754</v>
      </c>
      <c r="C43" s="2">
        <f t="shared" si="0"/>
        <v>0.51293139147080657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t="s">
        <v>23</v>
      </c>
      <c r="B44">
        <v>153626</v>
      </c>
      <c r="C44" s="2">
        <f t="shared" si="0"/>
        <v>1.1630250309368322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t="s">
        <v>29</v>
      </c>
      <c r="B45">
        <v>362472</v>
      </c>
      <c r="C45" s="2">
        <f t="shared" si="0"/>
        <v>2.7440928554654516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t="s">
        <v>33</v>
      </c>
      <c r="B46">
        <v>128892</v>
      </c>
      <c r="C46" s="2">
        <f t="shared" si="0"/>
        <v>0.97577638086984098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t="s">
        <v>25</v>
      </c>
      <c r="B47">
        <v>56508</v>
      </c>
      <c r="C47" s="2">
        <f t="shared" si="0"/>
        <v>0.42779359254409099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t="s">
        <v>21</v>
      </c>
      <c r="B48">
        <v>117533</v>
      </c>
      <c r="C48" s="2">
        <f t="shared" si="0"/>
        <v>0.88978311588597436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t="s">
        <v>28</v>
      </c>
      <c r="B49">
        <v>98379</v>
      </c>
      <c r="C49" s="2">
        <f t="shared" si="0"/>
        <v>0.74477783395085861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t="s">
        <v>32</v>
      </c>
      <c r="B50">
        <v>155249</v>
      </c>
      <c r="C50" s="2">
        <f t="shared" si="0"/>
        <v>1.1753119460762649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t="s">
        <v>24</v>
      </c>
      <c r="B51">
        <v>196022</v>
      </c>
      <c r="C51" s="2">
        <f t="shared" si="0"/>
        <v>1.4839837827861151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t="s">
        <v>20</v>
      </c>
      <c r="B52">
        <v>279477</v>
      </c>
      <c r="C52" s="2">
        <f t="shared" si="0"/>
        <v>2.1157795332244089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t="s">
        <v>12</v>
      </c>
      <c r="B53">
        <v>14699</v>
      </c>
      <c r="C53" s="2">
        <f t="shared" si="0"/>
        <v>0.11127872189434403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t="s">
        <v>17</v>
      </c>
      <c r="B54">
        <v>5184</v>
      </c>
      <c r="C54" s="2">
        <f t="shared" si="0"/>
        <v>3.9245451683807026E-2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t="s">
        <v>7</v>
      </c>
      <c r="B55">
        <v>180776</v>
      </c>
      <c r="C55" s="2">
        <f t="shared" si="0"/>
        <v>1.3685639995354744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t="s">
        <v>3</v>
      </c>
      <c r="B56">
        <v>224602</v>
      </c>
      <c r="C56" s="2">
        <f t="shared" si="0"/>
        <v>1.7003485607805606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t="s">
        <v>13</v>
      </c>
      <c r="B57">
        <v>9394</v>
      </c>
      <c r="C57" s="2">
        <f t="shared" si="0"/>
        <v>7.1117240184738278E-2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t="s">
        <v>18</v>
      </c>
      <c r="B58">
        <v>142390</v>
      </c>
      <c r="C58" s="2">
        <f t="shared" si="0"/>
        <v>1.0779629369709265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t="s">
        <v>8</v>
      </c>
      <c r="B59">
        <v>116553</v>
      </c>
      <c r="C59" s="2">
        <f t="shared" si="0"/>
        <v>0.88236402972661276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t="s">
        <v>4</v>
      </c>
      <c r="B60">
        <v>143371</v>
      </c>
      <c r="C60" s="2">
        <f t="shared" si="0"/>
        <v>1.0853895936263691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t="s">
        <v>11</v>
      </c>
      <c r="B61">
        <v>274286</v>
      </c>
      <c r="C61" s="2">
        <f t="shared" si="0"/>
        <v>2.0764810880680349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t="s">
        <v>16</v>
      </c>
      <c r="B62">
        <v>164405</v>
      </c>
      <c r="C62" s="2">
        <f t="shared" si="0"/>
        <v>1.2446274081937296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t="s">
        <v>6</v>
      </c>
      <c r="B63">
        <v>140558</v>
      </c>
      <c r="C63" s="2">
        <f t="shared" si="0"/>
        <v>1.0640937881505688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t="s">
        <v>2</v>
      </c>
      <c r="B64">
        <v>224175</v>
      </c>
      <c r="C64" s="2">
        <f t="shared" si="0"/>
        <v>1.6971159589539815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t="s">
        <v>10</v>
      </c>
      <c r="B65">
        <v>120439</v>
      </c>
      <c r="C65" s="2">
        <f t="shared" si="0"/>
        <v>0.91178297749730608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t="s">
        <v>15</v>
      </c>
      <c r="B66">
        <v>258654</v>
      </c>
      <c r="C66" s="2">
        <f t="shared" si="0"/>
        <v>1.9581390933301357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t="s">
        <v>5</v>
      </c>
      <c r="B67">
        <v>310085</v>
      </c>
      <c r="C67" s="2">
        <f t="shared" si="0"/>
        <v>2.3474972772710845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t="s">
        <v>1</v>
      </c>
      <c r="B68">
        <v>279158</v>
      </c>
      <c r="C68" s="2">
        <f t="shared" si="0"/>
        <v>2.1133645449745759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>
        <f>SUM(B5:B68)</f>
        <v>13209174</v>
      </c>
      <c r="C69" s="2">
        <f t="shared" si="0"/>
        <v>100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2:2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2:2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2:2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2:2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2:2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2:2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2:2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2:2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2:2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9"/>
  <sheetViews>
    <sheetView zoomScale="85" zoomScaleNormal="85" workbookViewId="0"/>
  </sheetViews>
  <sheetFormatPr defaultRowHeight="14.4" x14ac:dyDescent="0.25"/>
  <cols>
    <col min="1" max="1" width="8.5546875" bestFit="1" customWidth="1"/>
    <col min="2" max="2" width="10.5546875" bestFit="1" customWidth="1"/>
    <col min="3" max="3" width="12.77734375" bestFit="1" customWidth="1"/>
    <col min="4" max="4" width="4" customWidth="1"/>
    <col min="5" max="5" width="4.6640625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77734375" bestFit="1" customWidth="1"/>
    <col min="19" max="20" width="7.88671875" bestFit="1" customWidth="1"/>
    <col min="21" max="21" width="9" bestFit="1" customWidth="1"/>
    <col min="22" max="22" width="7.88671875" bestFit="1" customWidth="1"/>
    <col min="23" max="23" width="8.88671875" bestFit="1" customWidth="1"/>
    <col min="24" max="24" width="7.88671875" bestFit="1" customWidth="1"/>
    <col min="25" max="25" width="9" bestFit="1" customWidth="1"/>
    <col min="26" max="26" width="7.88671875" bestFit="1" customWidth="1"/>
    <col min="27" max="27" width="8.8867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454688</v>
      </c>
      <c r="C5" s="2">
        <f>B5/$B$69*100</f>
        <v>3.1323900642952602</v>
      </c>
    </row>
    <row r="6" spans="1:27" ht="14.4" customHeight="1" x14ac:dyDescent="0.25">
      <c r="A6" t="s">
        <v>50</v>
      </c>
      <c r="B6">
        <v>467899</v>
      </c>
      <c r="C6" s="2">
        <f t="shared" ref="C6:C69" si="0">B6/$B$69*100</f>
        <v>3.223401934279523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ht="14.4" customHeight="1" x14ac:dyDescent="0.25">
      <c r="A7" t="s">
        <v>42</v>
      </c>
      <c r="B7">
        <v>296131</v>
      </c>
      <c r="C7" s="2">
        <f t="shared" si="0"/>
        <v>2.0400753970410914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2.2336797102776176</v>
      </c>
      <c r="M7" s="10">
        <f t="shared" ref="M7:O22" ca="1" si="1">OFFSET($C$4,MATCH(H7,$A$5:$A$69,0),0)</f>
        <v>2.5615180925962244</v>
      </c>
      <c r="N7" s="10">
        <f t="shared" ca="1" si="1"/>
        <v>1.5007072692174652</v>
      </c>
      <c r="O7" s="10">
        <f t="shared" ca="1" si="1"/>
        <v>1.0901928251562842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627.66399858801049</v>
      </c>
      <c r="U7" s="11">
        <f t="shared" ref="U7:W22" ca="1" si="2">M7*Q7</f>
        <v>-412.40441290799214</v>
      </c>
      <c r="V7" s="11">
        <f t="shared" ca="1" si="2"/>
        <v>-61.528998037916075</v>
      </c>
      <c r="W7" s="11">
        <f t="shared" ca="1" si="2"/>
        <v>-42.517520181095087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ht="14.4" customHeight="1" x14ac:dyDescent="0.25">
      <c r="A8" t="s">
        <v>38</v>
      </c>
      <c r="B8">
        <v>337854</v>
      </c>
      <c r="C8" s="2">
        <f t="shared" si="0"/>
        <v>2.3275092212295263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1.9904325588678569</v>
      </c>
      <c r="M8" s="10">
        <f t="shared" ca="1" si="1"/>
        <v>1.0999615657238178</v>
      </c>
      <c r="N8" s="10">
        <f t="shared" ca="1" si="1"/>
        <v>1.3102030499551209</v>
      </c>
      <c r="O8" s="10">
        <f t="shared" ca="1" si="1"/>
        <v>0.73419870045438418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-21.894758147546426</v>
      </c>
      <c r="U8" s="11">
        <f t="shared" ca="1" si="2"/>
        <v>-67.097655509152887</v>
      </c>
      <c r="V8" s="11">
        <f t="shared" ca="1" si="2"/>
        <v>-123.15908669578137</v>
      </c>
      <c r="W8" s="11">
        <f t="shared" ca="1" si="2"/>
        <v>-13.949775308633299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ht="14.4" customHeight="1" x14ac:dyDescent="0.25">
      <c r="A9" t="s">
        <v>47</v>
      </c>
      <c r="B9">
        <v>280549</v>
      </c>
      <c r="C9" s="2">
        <f t="shared" si="0"/>
        <v>1.9327294763617491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1.3213427209690149</v>
      </c>
      <c r="M9" s="10">
        <f t="shared" ca="1" si="1"/>
        <v>1.9057448805909247</v>
      </c>
      <c r="N9" s="10">
        <f t="shared" ca="1" si="1"/>
        <v>8.9096700817990787E-2</v>
      </c>
      <c r="O9" s="10">
        <f t="shared" ca="1" si="1"/>
        <v>0.10926797894333504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140.06232842271558</v>
      </c>
      <c r="U9" s="11">
        <f t="shared" ca="1" si="2"/>
        <v>-146.74235580550121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ht="14.4" customHeight="1" x14ac:dyDescent="0.25">
      <c r="A10" t="s">
        <v>51</v>
      </c>
      <c r="B10">
        <v>159707</v>
      </c>
      <c r="C10" s="2">
        <f t="shared" si="0"/>
        <v>1.1002371296326341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2.135475622273252</v>
      </c>
      <c r="M10" s="10">
        <f t="shared" ca="1" si="1"/>
        <v>0.90988447052013854</v>
      </c>
      <c r="N10" s="10">
        <f t="shared" ca="1" si="1"/>
        <v>5.1055103205917406E-2</v>
      </c>
      <c r="O10" s="10">
        <f t="shared" ca="1" si="1"/>
        <v>1.2361728058516546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147.3478179368544</v>
      </c>
      <c r="U10" s="11">
        <f t="shared" ca="1" si="2"/>
        <v>-77.34017999421178</v>
      </c>
      <c r="V10" s="11">
        <f t="shared" ca="1" si="2"/>
        <v>0</v>
      </c>
      <c r="W10" s="11">
        <f t="shared" ca="1" si="2"/>
        <v>-259.59628922884747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ht="14.4" customHeight="1" x14ac:dyDescent="0.25">
      <c r="A11" t="s">
        <v>43</v>
      </c>
      <c r="B11">
        <v>166875</v>
      </c>
      <c r="C11" s="2">
        <f t="shared" si="0"/>
        <v>1.1496181820924931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2.4441003110496511</v>
      </c>
      <c r="M11" s="10">
        <f t="shared" ca="1" si="1"/>
        <v>1.8678410649332595</v>
      </c>
      <c r="N11" s="10">
        <f t="shared" ca="1" si="1"/>
        <v>1.4216410946803835</v>
      </c>
      <c r="O11" s="10">
        <f t="shared" ca="1" si="1"/>
        <v>0.8707130608819188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124.6491158635322</v>
      </c>
      <c r="U11" s="11">
        <f t="shared" ca="1" si="2"/>
        <v>-14.942728519466076</v>
      </c>
      <c r="V11" s="11">
        <f t="shared" ca="1" si="2"/>
        <v>-146.42903275207951</v>
      </c>
      <c r="W11" s="11">
        <f t="shared" ca="1" si="2"/>
        <v>-86.200593027309964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ht="14.4" customHeight="1" x14ac:dyDescent="0.25">
      <c r="A12" t="s">
        <v>39</v>
      </c>
      <c r="B12">
        <v>213147</v>
      </c>
      <c r="C12" s="2">
        <f t="shared" si="0"/>
        <v>1.4683905118110481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1.5371368179629641</v>
      </c>
      <c r="M12" s="10">
        <f t="shared" ca="1" si="1"/>
        <v>0.5185768309034452</v>
      </c>
      <c r="N12" s="10">
        <f t="shared" ca="1" si="1"/>
        <v>0.84527851209818561</v>
      </c>
      <c r="O12" s="10">
        <f t="shared" ca="1" si="1"/>
        <v>0.37347865471628661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-235.18193314833351</v>
      </c>
      <c r="U12" s="11">
        <f t="shared" ca="1" si="2"/>
        <v>201.20781039053674</v>
      </c>
      <c r="V12" s="11">
        <f t="shared" ca="1" si="2"/>
        <v>-30.430026435534682</v>
      </c>
      <c r="W12" s="11">
        <f t="shared" ca="1" si="2"/>
        <v>-16.059582152800324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ht="14.4" customHeight="1" x14ac:dyDescent="0.25">
      <c r="A13" t="s">
        <v>45</v>
      </c>
      <c r="B13">
        <v>233378</v>
      </c>
      <c r="C13" s="2">
        <f t="shared" si="0"/>
        <v>1.6077638477925507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1.019124893072592</v>
      </c>
      <c r="M13" s="10">
        <f t="shared" ca="1" si="1"/>
        <v>1.6271635469732093</v>
      </c>
      <c r="N13" s="10">
        <f t="shared" ca="1" si="1"/>
        <v>1.9926921829201492</v>
      </c>
      <c r="O13" s="10">
        <f t="shared" ca="1" si="1"/>
        <v>0.63793044890945239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-70.319617622008849</v>
      </c>
      <c r="U13" s="11">
        <f t="shared" ca="1" si="2"/>
        <v>94.375485724446136</v>
      </c>
      <c r="V13" s="11">
        <f t="shared" ca="1" si="2"/>
        <v>83.693071682646263</v>
      </c>
      <c r="W13" s="11">
        <f t="shared" ca="1" si="2"/>
        <v>-10.844817631460691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ht="14.4" customHeight="1" x14ac:dyDescent="0.25">
      <c r="A14" t="s">
        <v>49</v>
      </c>
      <c r="B14">
        <v>106799</v>
      </c>
      <c r="C14" s="2">
        <f t="shared" si="0"/>
        <v>0.73574874744147523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1.0199446957013203</v>
      </c>
      <c r="M14" s="10">
        <f t="shared" ca="1" si="1"/>
        <v>0.80304145397438587</v>
      </c>
      <c r="N14" s="10">
        <f t="shared" ca="1" si="1"/>
        <v>1.5404022502824359</v>
      </c>
      <c r="O14" s="10">
        <f t="shared" ca="1" si="1"/>
        <v>0.48617051522666266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-108.11413774433996</v>
      </c>
      <c r="U14" s="11">
        <f t="shared" ca="1" si="2"/>
        <v>38.54598979077052</v>
      </c>
      <c r="V14" s="11">
        <f t="shared" ca="1" si="2"/>
        <v>49.29287200903795</v>
      </c>
      <c r="W14" s="11">
        <f t="shared" ca="1" si="2"/>
        <v>-28.684060398373099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ht="14.4" customHeight="1" x14ac:dyDescent="0.25">
      <c r="A15" t="s">
        <v>41</v>
      </c>
      <c r="B15">
        <v>142620</v>
      </c>
      <c r="C15" s="2">
        <f t="shared" si="0"/>
        <v>0.98252311688408323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2.1758732913057037</v>
      </c>
      <c r="M15" s="10">
        <f t="shared" ca="1" si="1"/>
        <v>1.7423905954446945</v>
      </c>
      <c r="N15" s="10">
        <f t="shared" ca="1" si="1"/>
        <v>2.3275092212295263</v>
      </c>
      <c r="O15" s="10">
        <f t="shared" ca="1" si="1"/>
        <v>1.4683905118110481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-41.34159253480837</v>
      </c>
      <c r="U15" s="11">
        <f t="shared" ca="1" si="2"/>
        <v>-120.22495108568393</v>
      </c>
      <c r="V15" s="11">
        <f t="shared" ca="1" si="2"/>
        <v>-190.85575614082114</v>
      </c>
      <c r="W15" s="11">
        <f t="shared" ca="1" si="2"/>
        <v>-51.393667913386679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ht="14.4" customHeight="1" x14ac:dyDescent="0.25">
      <c r="A16" t="s">
        <v>37</v>
      </c>
      <c r="B16">
        <v>252920</v>
      </c>
      <c r="C16" s="2">
        <f t="shared" si="0"/>
        <v>1.7423905954446945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1.7697472024924203</v>
      </c>
      <c r="M16" s="10">
        <f t="shared" ca="1" si="1"/>
        <v>0.98252311688408323</v>
      </c>
      <c r="N16" s="10">
        <f t="shared" ca="1" si="1"/>
        <v>2.0400753970410914</v>
      </c>
      <c r="O16" s="10">
        <f t="shared" ca="1" si="1"/>
        <v>1.1496181820924931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-295.54778281623419</v>
      </c>
      <c r="U16" s="11">
        <f t="shared" ca="1" si="2"/>
        <v>-12.772800519493082</v>
      </c>
      <c r="V16" s="11">
        <f t="shared" ca="1" si="2"/>
        <v>89.763317469808015</v>
      </c>
      <c r="W16" s="11">
        <f t="shared" ca="1" si="2"/>
        <v>56.331290922532162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ht="14.4" customHeight="1" x14ac:dyDescent="0.25">
      <c r="A17" t="s">
        <v>44</v>
      </c>
      <c r="B17">
        <v>192597</v>
      </c>
      <c r="C17" s="2">
        <f t="shared" si="0"/>
        <v>1.3268195536567364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1.3268195536567364</v>
      </c>
      <c r="M17" s="10">
        <f t="shared" ca="1" si="1"/>
        <v>1.6077638477925507</v>
      </c>
      <c r="N17" s="10">
        <f t="shared" ca="1" si="1"/>
        <v>3.1323900642952602</v>
      </c>
      <c r="O17" s="10">
        <f t="shared" ca="1" si="1"/>
        <v>1.9327294763617491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-144.62333134858426</v>
      </c>
      <c r="U17" s="11">
        <f t="shared" ca="1" si="2"/>
        <v>-36.978568499228665</v>
      </c>
      <c r="V17" s="11">
        <f t="shared" ca="1" si="2"/>
        <v>435.4022189370412</v>
      </c>
      <c r="W17" s="11">
        <f t="shared" ca="1" si="2"/>
        <v>92.771014865363952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ht="14.4" customHeight="1" x14ac:dyDescent="0.25">
      <c r="A18" t="s">
        <v>48</v>
      </c>
      <c r="B18">
        <v>355902</v>
      </c>
      <c r="C18" s="2">
        <f t="shared" si="0"/>
        <v>2.451843656887386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2.451843656887386</v>
      </c>
      <c r="M18" s="10">
        <f t="shared" ca="1" si="1"/>
        <v>0.73574874744147523</v>
      </c>
      <c r="N18" s="10">
        <f t="shared" ca="1" si="1"/>
        <v>3.223401934279523</v>
      </c>
      <c r="O18" s="10">
        <f t="shared" ca="1" si="1"/>
        <v>1.1002371296326341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-232.92514740430167</v>
      </c>
      <c r="U18" s="11">
        <f t="shared" ca="1" si="2"/>
        <v>-18.39371868603688</v>
      </c>
      <c r="V18" s="11">
        <f t="shared" ca="1" si="2"/>
        <v>370.69122244214515</v>
      </c>
      <c r="W18" s="11">
        <f t="shared" ca="1" si="2"/>
        <v>6.6014227777958041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ht="14.4" customHeight="1" x14ac:dyDescent="0.25">
      <c r="A19" t="s">
        <v>40</v>
      </c>
      <c r="B19">
        <v>256891</v>
      </c>
      <c r="C19" s="2">
        <f t="shared" si="0"/>
        <v>1.7697472024924203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2.6997065037698174</v>
      </c>
      <c r="M19" s="10">
        <f t="shared" ca="1" si="1"/>
        <v>2.7592007516832306</v>
      </c>
      <c r="N19" s="10">
        <f t="shared" ca="1" si="1"/>
        <v>3.7263129569667686</v>
      </c>
      <c r="O19" s="10">
        <f t="shared" ca="1" si="1"/>
        <v>2.1435358666061255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-67.492662594245431</v>
      </c>
      <c r="U19" s="11">
        <f t="shared" ca="1" si="2"/>
        <v>-91.053624805546605</v>
      </c>
      <c r="V19" s="11">
        <f t="shared" ca="1" si="2"/>
        <v>-555.22063058804849</v>
      </c>
      <c r="W19" s="11">
        <f t="shared" ca="1" si="2"/>
        <v>-270.08551919237181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ht="14.4" customHeight="1" x14ac:dyDescent="0.25">
      <c r="A20" t="s">
        <v>36</v>
      </c>
      <c r="B20">
        <v>315843</v>
      </c>
      <c r="C20" s="2">
        <f t="shared" si="0"/>
        <v>2.1758732913057037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1.2205483322217774</v>
      </c>
      <c r="M20" s="10">
        <f t="shared" ca="1" si="1"/>
        <v>0.96682286317928134</v>
      </c>
      <c r="N20" s="10">
        <f t="shared" ca="1" si="1"/>
        <v>1.6763861501854993</v>
      </c>
      <c r="O20" s="10">
        <f t="shared" ca="1" si="1"/>
        <v>0.88772224315359738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-125.71647821884306</v>
      </c>
      <c r="U20" s="11">
        <f t="shared" ca="1" si="2"/>
        <v>26.104217305840596</v>
      </c>
      <c r="V20" s="11">
        <f t="shared" ca="1" si="2"/>
        <v>-8.3819307509274967</v>
      </c>
      <c r="W20" s="11">
        <f t="shared" ca="1" si="2"/>
        <v>23.080778321993531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ht="14.4" customHeight="1" x14ac:dyDescent="0.25">
      <c r="A21" t="s">
        <v>62</v>
      </c>
      <c r="B21">
        <v>514134</v>
      </c>
      <c r="C21" s="2">
        <f t="shared" si="0"/>
        <v>3.5419193673824232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1.0318766129530608</v>
      </c>
      <c r="M21" s="10">
        <f t="shared" ca="1" si="1"/>
        <v>1.7831602757540481</v>
      </c>
      <c r="N21" s="10">
        <f t="shared" ca="1" si="1"/>
        <v>3.5419193673824232</v>
      </c>
      <c r="O21" s="10">
        <f t="shared" ca="1" si="1"/>
        <v>2.3551207248929074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-87.709512101010162</v>
      </c>
      <c r="U21" s="11">
        <f t="shared" ca="1" si="2"/>
        <v>-8.9158013787702401</v>
      </c>
      <c r="V21" s="11">
        <f t="shared" ca="1" si="2"/>
        <v>148.76061343006177</v>
      </c>
      <c r="W21" s="11">
        <f t="shared" ca="1" si="2"/>
        <v>-18.840965799143259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ht="14.4" customHeight="1" x14ac:dyDescent="0.25">
      <c r="A22" t="s">
        <v>66</v>
      </c>
      <c r="B22">
        <v>465247</v>
      </c>
      <c r="C22" s="2">
        <f t="shared" si="0"/>
        <v>3.2051320471250109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1.6957514038775563</v>
      </c>
      <c r="M22" s="10">
        <f t="shared" ca="1" si="1"/>
        <v>0.83916099332246652</v>
      </c>
      <c r="N22" s="10">
        <f t="shared" ca="1" si="1"/>
        <v>3.2051320471250109</v>
      </c>
      <c r="O22" s="10">
        <f t="shared" ca="1" si="1"/>
        <v>1.0164105885707526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-150.9218749451025</v>
      </c>
      <c r="U22" s="11">
        <f t="shared" ca="1" si="2"/>
        <v>-7.5524489399021988</v>
      </c>
      <c r="V22" s="11">
        <f t="shared" ca="1" si="2"/>
        <v>38.461584565500132</v>
      </c>
      <c r="W22" s="11">
        <f t="shared" ca="1" si="2"/>
        <v>274.43085891410323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ht="15" customHeight="1" x14ac:dyDescent="0.25">
      <c r="A23" t="s">
        <v>58</v>
      </c>
      <c r="B23">
        <v>243339</v>
      </c>
      <c r="C23" s="2">
        <f t="shared" si="0"/>
        <v>1.6763861501854993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1.5624999999999993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-1441.1492971501395</v>
      </c>
      <c r="V23" s="7" t="s">
        <v>80</v>
      </c>
      <c r="W23" s="16">
        <f ca="1">AVERAGE(T7:W22)</f>
        <v>-22.51795776797093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ht="15" customHeight="1" x14ac:dyDescent="0.25">
      <c r="A24" t="s">
        <v>54</v>
      </c>
      <c r="B24">
        <v>540900</v>
      </c>
      <c r="C24" s="2">
        <f t="shared" si="0"/>
        <v>3.7263129569667686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0.98204406503497199</v>
      </c>
    </row>
    <row r="25" spans="1:27" x14ac:dyDescent="0.25">
      <c r="A25" t="s">
        <v>63</v>
      </c>
      <c r="B25">
        <v>341862</v>
      </c>
      <c r="C25" s="2">
        <f t="shared" si="0"/>
        <v>2.3551207248929074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x14ac:dyDescent="0.25">
      <c r="A26" t="s">
        <v>67</v>
      </c>
      <c r="B26">
        <v>147539</v>
      </c>
      <c r="C26" s="2">
        <f t="shared" si="0"/>
        <v>1.0164105885707526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x14ac:dyDescent="0.25">
      <c r="A27" t="s">
        <v>59</v>
      </c>
      <c r="B27">
        <v>128859</v>
      </c>
      <c r="C27" s="2">
        <f t="shared" si="0"/>
        <v>0.88772224315359738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x14ac:dyDescent="0.25">
      <c r="A28" t="s">
        <v>55</v>
      </c>
      <c r="B28">
        <v>311149</v>
      </c>
      <c r="C28" s="2">
        <f t="shared" si="0"/>
        <v>2.1435358666061255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7" x14ac:dyDescent="0.25">
      <c r="A29" t="s">
        <v>61</v>
      </c>
      <c r="B29">
        <v>258838</v>
      </c>
      <c r="C29" s="2">
        <f t="shared" si="0"/>
        <v>1.7831602757540481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7" x14ac:dyDescent="0.25">
      <c r="A30" t="s">
        <v>65</v>
      </c>
      <c r="B30">
        <v>121810</v>
      </c>
      <c r="C30" s="2">
        <f t="shared" si="0"/>
        <v>0.83916099332246652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7" x14ac:dyDescent="0.25">
      <c r="A31" t="s">
        <v>57</v>
      </c>
      <c r="B31">
        <v>140341</v>
      </c>
      <c r="C31" s="2">
        <f t="shared" si="0"/>
        <v>0.96682286317928134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7" x14ac:dyDescent="0.25">
      <c r="A32" t="s">
        <v>53</v>
      </c>
      <c r="B32">
        <v>400517</v>
      </c>
      <c r="C32" s="2">
        <f t="shared" si="0"/>
        <v>2.7592007516832306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t="s">
        <v>60</v>
      </c>
      <c r="B33">
        <v>149784</v>
      </c>
      <c r="C33" s="2">
        <f t="shared" si="0"/>
        <v>1.0318766129530608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t="s">
        <v>64</v>
      </c>
      <c r="B34">
        <v>246150</v>
      </c>
      <c r="C34" s="2">
        <f t="shared" si="0"/>
        <v>1.6957514038775563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t="s">
        <v>56</v>
      </c>
      <c r="B35">
        <v>177171</v>
      </c>
      <c r="C35" s="2">
        <f t="shared" si="0"/>
        <v>1.2205483322217774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t="s">
        <v>52</v>
      </c>
      <c r="B36">
        <v>391881</v>
      </c>
      <c r="C36" s="2">
        <f t="shared" si="0"/>
        <v>2.6997065037698174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t="s">
        <v>30</v>
      </c>
      <c r="B37">
        <v>289253</v>
      </c>
      <c r="C37" s="2">
        <f t="shared" si="0"/>
        <v>1.9926921829201492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t="s">
        <v>34</v>
      </c>
      <c r="B38">
        <v>223600</v>
      </c>
      <c r="C38" s="2">
        <f t="shared" si="0"/>
        <v>1.5404022502824359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t="s">
        <v>26</v>
      </c>
      <c r="B39">
        <v>122698</v>
      </c>
      <c r="C39" s="2">
        <f t="shared" si="0"/>
        <v>0.84527851209818561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t="s">
        <v>22</v>
      </c>
      <c r="B40">
        <v>206361</v>
      </c>
      <c r="C40" s="2">
        <f t="shared" si="0"/>
        <v>1.4216410946803835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t="s">
        <v>31</v>
      </c>
      <c r="B41">
        <v>92600</v>
      </c>
      <c r="C41" s="2">
        <f t="shared" si="0"/>
        <v>0.63793044890945239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t="s">
        <v>35</v>
      </c>
      <c r="B42">
        <v>70571</v>
      </c>
      <c r="C42" s="2">
        <f t="shared" si="0"/>
        <v>0.48617051522666266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t="s">
        <v>27</v>
      </c>
      <c r="B43">
        <v>54213</v>
      </c>
      <c r="C43" s="2">
        <f t="shared" si="0"/>
        <v>0.37347865471628661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t="s">
        <v>23</v>
      </c>
      <c r="B44">
        <v>126390</v>
      </c>
      <c r="C44" s="2">
        <f t="shared" si="0"/>
        <v>0.8707130608819188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t="s">
        <v>29</v>
      </c>
      <c r="B45">
        <v>236194</v>
      </c>
      <c r="C45" s="2">
        <f t="shared" si="0"/>
        <v>1.6271635469732093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t="s">
        <v>33</v>
      </c>
      <c r="B46">
        <v>116567</v>
      </c>
      <c r="C46" s="2">
        <f t="shared" si="0"/>
        <v>0.80304145397438587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t="s">
        <v>25</v>
      </c>
      <c r="B47">
        <v>75275</v>
      </c>
      <c r="C47" s="2">
        <f t="shared" si="0"/>
        <v>0.5185768309034452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t="s">
        <v>21</v>
      </c>
      <c r="B48">
        <v>271130</v>
      </c>
      <c r="C48" s="2">
        <f t="shared" si="0"/>
        <v>1.8678410649332595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t="s">
        <v>28</v>
      </c>
      <c r="B49">
        <v>147933</v>
      </c>
      <c r="C49" s="2">
        <f t="shared" si="0"/>
        <v>1.019124893072592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t="s">
        <v>32</v>
      </c>
      <c r="B50">
        <v>148052</v>
      </c>
      <c r="C50" s="2">
        <f t="shared" si="0"/>
        <v>1.0199446957013203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t="s">
        <v>24</v>
      </c>
      <c r="B51">
        <v>223126</v>
      </c>
      <c r="C51" s="2">
        <f t="shared" si="0"/>
        <v>1.5371368179629641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t="s">
        <v>20</v>
      </c>
      <c r="B52">
        <v>354778</v>
      </c>
      <c r="C52" s="2">
        <f t="shared" si="0"/>
        <v>2.4441003110496511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t="s">
        <v>12</v>
      </c>
      <c r="B53">
        <v>12933</v>
      </c>
      <c r="C53" s="2">
        <f t="shared" si="0"/>
        <v>8.9096700817990787E-2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t="s">
        <v>17</v>
      </c>
      <c r="B54">
        <v>7411</v>
      </c>
      <c r="C54" s="2">
        <f t="shared" si="0"/>
        <v>5.1055103205917406E-2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t="s">
        <v>7</v>
      </c>
      <c r="B55">
        <v>190185</v>
      </c>
      <c r="C55" s="2">
        <f t="shared" si="0"/>
        <v>1.3102030499551209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t="s">
        <v>3</v>
      </c>
      <c r="B56">
        <v>217838</v>
      </c>
      <c r="C56" s="2">
        <f t="shared" si="0"/>
        <v>1.5007072692174652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t="s">
        <v>13</v>
      </c>
      <c r="B57">
        <v>15861</v>
      </c>
      <c r="C57" s="2">
        <f t="shared" si="0"/>
        <v>0.10926797894333504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t="s">
        <v>18</v>
      </c>
      <c r="B58">
        <v>179439</v>
      </c>
      <c r="C58" s="2">
        <f t="shared" si="0"/>
        <v>1.2361728058516546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t="s">
        <v>8</v>
      </c>
      <c r="B59">
        <v>106574</v>
      </c>
      <c r="C59" s="2">
        <f t="shared" si="0"/>
        <v>0.73419870045438418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t="s">
        <v>4</v>
      </c>
      <c r="B60">
        <v>158249</v>
      </c>
      <c r="C60" s="2">
        <f t="shared" si="0"/>
        <v>1.0901928251562842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t="s">
        <v>11</v>
      </c>
      <c r="B61">
        <v>276632</v>
      </c>
      <c r="C61" s="2">
        <f t="shared" si="0"/>
        <v>1.9057448805909247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t="s">
        <v>16</v>
      </c>
      <c r="B62">
        <v>132076</v>
      </c>
      <c r="C62" s="2">
        <f t="shared" si="0"/>
        <v>0.90988447052013854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t="s">
        <v>6</v>
      </c>
      <c r="B63">
        <v>159667</v>
      </c>
      <c r="C63" s="2">
        <f t="shared" si="0"/>
        <v>1.0999615657238178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t="s">
        <v>2</v>
      </c>
      <c r="B64">
        <v>371822</v>
      </c>
      <c r="C64" s="2">
        <f t="shared" si="0"/>
        <v>2.5615180925962244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t="s">
        <v>10</v>
      </c>
      <c r="B65">
        <v>191802</v>
      </c>
      <c r="C65" s="2">
        <f t="shared" si="0"/>
        <v>1.3213427209690149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t="s">
        <v>15</v>
      </c>
      <c r="B66">
        <v>309979</v>
      </c>
      <c r="C66" s="2">
        <f t="shared" si="0"/>
        <v>2.135475622273252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t="s">
        <v>5</v>
      </c>
      <c r="B67">
        <v>288925</v>
      </c>
      <c r="C67" s="2">
        <f t="shared" si="0"/>
        <v>1.9904325588678569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t="s">
        <v>1</v>
      </c>
      <c r="B68">
        <v>324234</v>
      </c>
      <c r="C68" s="2">
        <f t="shared" si="0"/>
        <v>2.2336797102776176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>
        <f>SUM(B5:B68)</f>
        <v>14515689</v>
      </c>
      <c r="C69" s="2">
        <f t="shared" si="0"/>
        <v>100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2:2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2:2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2:2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2:2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2:2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2:2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2:2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2:2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2:2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9"/>
  <sheetViews>
    <sheetView zoomScale="85" zoomScaleNormal="85" workbookViewId="0">
      <selection activeCell="E1" sqref="E1"/>
    </sheetView>
  </sheetViews>
  <sheetFormatPr defaultRowHeight="14.4" x14ac:dyDescent="0.25"/>
  <cols>
    <col min="1" max="1" width="8.5546875" bestFit="1" customWidth="1"/>
    <col min="2" max="2" width="10.5546875" bestFit="1" customWidth="1"/>
    <col min="3" max="3" width="12.77734375" bestFit="1" customWidth="1"/>
    <col min="4" max="4" width="3.6640625" customWidth="1"/>
    <col min="5" max="5" width="5.21875" customWidth="1"/>
    <col min="6" max="6" width="2.5546875" bestFit="1" customWidth="1"/>
    <col min="7" max="10" width="4.5546875" bestFit="1" customWidth="1"/>
    <col min="11" max="11" width="2.5546875" bestFit="1" customWidth="1"/>
    <col min="12" max="15" width="5.5546875" bestFit="1" customWidth="1"/>
    <col min="16" max="18" width="5.77734375" bestFit="1" customWidth="1"/>
    <col min="19" max="22" width="7.88671875" bestFit="1" customWidth="1"/>
    <col min="23" max="23" width="8.88671875" bestFit="1" customWidth="1"/>
    <col min="24" max="24" width="7.88671875" bestFit="1" customWidth="1"/>
    <col min="25" max="25" width="9" bestFit="1" customWidth="1"/>
    <col min="26" max="26" width="7.88671875" bestFit="1" customWidth="1"/>
    <col min="27" max="27" width="8.88671875" bestFit="1" customWidth="1"/>
  </cols>
  <sheetData>
    <row r="4" spans="1:27" x14ac:dyDescent="0.25">
      <c r="A4" t="s">
        <v>0</v>
      </c>
      <c r="B4" t="s">
        <v>69</v>
      </c>
      <c r="C4" t="s">
        <v>71</v>
      </c>
    </row>
    <row r="5" spans="1:27" x14ac:dyDescent="0.25">
      <c r="A5" t="s">
        <v>46</v>
      </c>
      <c r="B5">
        <v>125250</v>
      </c>
      <c r="C5" s="2">
        <f>B5/$B$69*100</f>
        <v>4.2869317890110796</v>
      </c>
    </row>
    <row r="6" spans="1:27" x14ac:dyDescent="0.25">
      <c r="A6" t="s">
        <v>50</v>
      </c>
      <c r="B6">
        <v>88961</v>
      </c>
      <c r="C6" s="2">
        <f t="shared" ref="C6:C69" si="0">B6/$B$69*100</f>
        <v>3.0448681747083004</v>
      </c>
      <c r="F6" s="6"/>
      <c r="G6" s="20" t="s">
        <v>72</v>
      </c>
      <c r="H6" s="20"/>
      <c r="I6" s="20"/>
      <c r="J6" s="20"/>
      <c r="K6" s="20"/>
      <c r="L6" s="20" t="s">
        <v>73</v>
      </c>
      <c r="M6" s="20"/>
      <c r="N6" s="20"/>
      <c r="O6" s="20"/>
      <c r="P6" s="20" t="s">
        <v>74</v>
      </c>
      <c r="Q6" s="20"/>
      <c r="R6" s="20"/>
      <c r="S6" s="20"/>
      <c r="T6" s="20" t="s">
        <v>115</v>
      </c>
      <c r="U6" s="20"/>
      <c r="V6" s="20"/>
      <c r="W6" s="20"/>
      <c r="X6" s="20" t="s">
        <v>116</v>
      </c>
      <c r="Y6" s="20"/>
      <c r="Z6" s="20"/>
      <c r="AA6" s="20"/>
    </row>
    <row r="7" spans="1:27" x14ac:dyDescent="0.25">
      <c r="A7" t="s">
        <v>42</v>
      </c>
      <c r="B7">
        <v>72290</v>
      </c>
      <c r="C7" s="2">
        <f t="shared" si="0"/>
        <v>2.4742698525158557</v>
      </c>
      <c r="F7" s="6" t="s">
        <v>75</v>
      </c>
      <c r="G7" s="7" t="s">
        <v>1</v>
      </c>
      <c r="H7" s="7" t="s">
        <v>2</v>
      </c>
      <c r="I7" s="7" t="s">
        <v>3</v>
      </c>
      <c r="J7" s="7" t="s">
        <v>4</v>
      </c>
      <c r="K7" s="6" t="s">
        <v>75</v>
      </c>
      <c r="L7" s="10">
        <f ca="1">OFFSET($C$4,MATCH(G7,$A$5:$A$69,0),0)</f>
        <v>2.6213774998545354</v>
      </c>
      <c r="M7" s="10">
        <f t="shared" ref="M7:O22" ca="1" si="1">OFFSET($C$4,MATCH(H7,$A$5:$A$69,0),0)</f>
        <v>2.3352055502503704</v>
      </c>
      <c r="N7" s="10">
        <f t="shared" ca="1" si="1"/>
        <v>1.9140080844174738</v>
      </c>
      <c r="O7" s="10">
        <f t="shared" ca="1" si="1"/>
        <v>0.78294263212477788</v>
      </c>
      <c r="P7" s="6">
        <f ca="1">OFFSET(FSS!$D$1,MATCH(G7,FSS!$B$2:$B$65,0),0)</f>
        <v>281</v>
      </c>
      <c r="Q7" s="6">
        <f ca="1">OFFSET(FSS!$D$1,MATCH(H7,FSS!$B$2:$B$65,0),0)</f>
        <v>-161</v>
      </c>
      <c r="R7" s="6">
        <f ca="1">OFFSET(FSS!$D$1,MATCH(I7,FSS!$B$2:$B$65,0),0)</f>
        <v>-41</v>
      </c>
      <c r="S7" s="6">
        <f ca="1">OFFSET(FSS!$D$1,MATCH(J7,FSS!$B$2:$B$65,0),0)</f>
        <v>-39</v>
      </c>
      <c r="T7" s="11">
        <f ca="1">L7*P7</f>
        <v>736.60707745912441</v>
      </c>
      <c r="U7" s="11">
        <f t="shared" ref="U7:W22" ca="1" si="2">M7*Q7</f>
        <v>-375.96809359030965</v>
      </c>
      <c r="V7" s="11">
        <f t="shared" ca="1" si="2"/>
        <v>-78.474331461116421</v>
      </c>
      <c r="W7" s="11">
        <f t="shared" ca="1" si="2"/>
        <v>-30.534762652866338</v>
      </c>
      <c r="X7" s="11">
        <f ca="1">P7*100/64</f>
        <v>439.0625</v>
      </c>
      <c r="Y7" s="11">
        <f t="shared" ref="Y7:AA22" ca="1" si="3">Q7*100/64</f>
        <v>-251.5625</v>
      </c>
      <c r="Z7" s="11">
        <f t="shared" ca="1" si="3"/>
        <v>-64.0625</v>
      </c>
      <c r="AA7" s="11">
        <f t="shared" ca="1" si="3"/>
        <v>-60.9375</v>
      </c>
    </row>
    <row r="8" spans="1:27" x14ac:dyDescent="0.25">
      <c r="A8" t="s">
        <v>38</v>
      </c>
      <c r="B8">
        <v>107400</v>
      </c>
      <c r="C8" s="2">
        <f t="shared" si="0"/>
        <v>3.6759798334514162</v>
      </c>
      <c r="F8" s="6" t="s">
        <v>75</v>
      </c>
      <c r="G8" s="7" t="s">
        <v>5</v>
      </c>
      <c r="H8" s="7" t="s">
        <v>6</v>
      </c>
      <c r="I8" s="7" t="s">
        <v>7</v>
      </c>
      <c r="J8" s="7" t="s">
        <v>8</v>
      </c>
      <c r="K8" s="6" t="s">
        <v>76</v>
      </c>
      <c r="L8" s="10">
        <f t="shared" ref="L8:L22" ca="1" si="4">OFFSET($C$4,MATCH(G8,$A$5:$A$69,0),0)</f>
        <v>1.7876762262678536</v>
      </c>
      <c r="M8" s="10">
        <f t="shared" ca="1" si="1"/>
        <v>1.4035466017722742</v>
      </c>
      <c r="N8" s="10">
        <f t="shared" ca="1" si="1"/>
        <v>1.4564615442538</v>
      </c>
      <c r="O8" s="10">
        <f t="shared" ca="1" si="1"/>
        <v>0.47284600930289866</v>
      </c>
      <c r="P8" s="6">
        <f ca="1">OFFSET(FSS!$D$1,MATCH(G8,FSS!$B$2:$B$65,0),0)</f>
        <v>-11</v>
      </c>
      <c r="Q8" s="6">
        <f ca="1">OFFSET(FSS!$D$1,MATCH(H8,FSS!$B$2:$B$65,0),0)</f>
        <v>-61</v>
      </c>
      <c r="R8" s="6">
        <f ca="1">OFFSET(FSS!$D$1,MATCH(I8,FSS!$B$2:$B$65,0),0)</f>
        <v>-94</v>
      </c>
      <c r="S8" s="6">
        <f ca="1">OFFSET(FSS!$D$1,MATCH(J8,FSS!$B$2:$B$65,0),0)</f>
        <v>-19</v>
      </c>
      <c r="T8" s="11">
        <f t="shared" ref="T8:T22" ca="1" si="5">L8*P8</f>
        <v>-19.664438488946388</v>
      </c>
      <c r="U8" s="11">
        <f t="shared" ca="1" si="2"/>
        <v>-85.616342708108732</v>
      </c>
      <c r="V8" s="11">
        <f t="shared" ca="1" si="2"/>
        <v>-136.9073851598572</v>
      </c>
      <c r="W8" s="11">
        <f t="shared" ca="1" si="2"/>
        <v>-8.9840741767550742</v>
      </c>
      <c r="X8" s="11">
        <f t="shared" ref="X8:X22" ca="1" si="6">P8*100/64</f>
        <v>-17.1875</v>
      </c>
      <c r="Y8" s="11">
        <f t="shared" ca="1" si="3"/>
        <v>-95.3125</v>
      </c>
      <c r="Z8" s="11">
        <f t="shared" ca="1" si="3"/>
        <v>-146.875</v>
      </c>
      <c r="AA8" s="11">
        <f t="shared" ca="1" si="3"/>
        <v>-29.6875</v>
      </c>
    </row>
    <row r="9" spans="1:27" x14ac:dyDescent="0.25">
      <c r="A9" t="s">
        <v>47</v>
      </c>
      <c r="B9">
        <v>61520</v>
      </c>
      <c r="C9" s="2">
        <f t="shared" si="0"/>
        <v>2.10564505916137</v>
      </c>
      <c r="F9" s="6" t="s">
        <v>75</v>
      </c>
      <c r="G9" s="7" t="s">
        <v>10</v>
      </c>
      <c r="H9" s="7" t="s">
        <v>11</v>
      </c>
      <c r="I9" s="7" t="s">
        <v>12</v>
      </c>
      <c r="J9" s="7" t="s">
        <v>13</v>
      </c>
      <c r="K9" s="6" t="s">
        <v>77</v>
      </c>
      <c r="L9" s="10">
        <f t="shared" ca="1" si="4"/>
        <v>2.6550568681610174</v>
      </c>
      <c r="M9" s="10">
        <f t="shared" ca="1" si="1"/>
        <v>1.9063070093473939</v>
      </c>
      <c r="N9" s="10">
        <f t="shared" ca="1" si="1"/>
        <v>9.5630238870235168E-2</v>
      </c>
      <c r="O9" s="10">
        <f t="shared" ca="1" si="1"/>
        <v>6.3867582581195001E-2</v>
      </c>
      <c r="P9" s="6">
        <f ca="1">OFFSET(FSS!$D$1,MATCH(G9,FSS!$B$2:$B$65,0),0)</f>
        <v>106</v>
      </c>
      <c r="Q9" s="6">
        <f ca="1">OFFSET(FSS!$D$1,MATCH(H9,FSS!$B$2:$B$65,0),0)</f>
        <v>-77</v>
      </c>
      <c r="R9" s="6">
        <f ca="1">OFFSET(FSS!$D$1,MATCH(I9,FSS!$B$2:$B$65,0),0)</f>
        <v>0</v>
      </c>
      <c r="S9" s="6">
        <f ca="1">OFFSET(FSS!$D$1,MATCH(J9,FSS!$B$2:$B$65,0),0)</f>
        <v>0</v>
      </c>
      <c r="T9" s="11">
        <f t="shared" ca="1" si="5"/>
        <v>281.43602802506786</v>
      </c>
      <c r="U9" s="11">
        <f t="shared" ca="1" si="2"/>
        <v>-146.78563971974933</v>
      </c>
      <c r="V9" s="11">
        <f t="shared" ca="1" si="2"/>
        <v>0</v>
      </c>
      <c r="W9" s="11">
        <f t="shared" ca="1" si="2"/>
        <v>0</v>
      </c>
      <c r="X9" s="11">
        <f t="shared" ca="1" si="6"/>
        <v>165.625</v>
      </c>
      <c r="Y9" s="11">
        <f t="shared" ca="1" si="3"/>
        <v>-120.3125</v>
      </c>
      <c r="Z9" s="11">
        <f t="shared" ca="1" si="3"/>
        <v>0</v>
      </c>
      <c r="AA9" s="11">
        <f t="shared" ca="1" si="3"/>
        <v>0</v>
      </c>
    </row>
    <row r="10" spans="1:27" x14ac:dyDescent="0.25">
      <c r="A10" t="s">
        <v>51</v>
      </c>
      <c r="B10">
        <v>27540</v>
      </c>
      <c r="C10" s="2">
        <f t="shared" si="0"/>
        <v>0.9426115885777655</v>
      </c>
      <c r="F10" s="6" t="s">
        <v>75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78</v>
      </c>
      <c r="L10" s="10">
        <f t="shared" ca="1" si="4"/>
        <v>2.6444464980644633</v>
      </c>
      <c r="M10" s="10">
        <f t="shared" ca="1" si="1"/>
        <v>0.86871549490531097</v>
      </c>
      <c r="N10" s="10">
        <f t="shared" ca="1" si="1"/>
        <v>4.637758542203603E-2</v>
      </c>
      <c r="O10" s="10">
        <f t="shared" ca="1" si="1"/>
        <v>1.032697053397543</v>
      </c>
      <c r="P10" s="6">
        <f ca="1">OFFSET(FSS!$D$1,MATCH(G10,FSS!$B$2:$B$65,0),0)</f>
        <v>69</v>
      </c>
      <c r="Q10" s="6">
        <f ca="1">OFFSET(FSS!$D$1,MATCH(H10,FSS!$B$2:$B$65,0),0)</f>
        <v>-85</v>
      </c>
      <c r="R10" s="6">
        <f ca="1">OFFSET(FSS!$D$1,MATCH(I10,FSS!$B$2:$B$65,0),0)</f>
        <v>0</v>
      </c>
      <c r="S10" s="6">
        <f ca="1">OFFSET(FSS!$D$1,MATCH(J10,FSS!$B$2:$B$65,0),0)</f>
        <v>-210</v>
      </c>
      <c r="T10" s="11">
        <f t="shared" ca="1" si="5"/>
        <v>182.46680836644796</v>
      </c>
      <c r="U10" s="11">
        <f t="shared" ca="1" si="2"/>
        <v>-73.840817066951431</v>
      </c>
      <c r="V10" s="11">
        <f t="shared" ca="1" si="2"/>
        <v>0</v>
      </c>
      <c r="W10" s="11">
        <f t="shared" ca="1" si="2"/>
        <v>-216.86638121348403</v>
      </c>
      <c r="X10" s="11">
        <f t="shared" ca="1" si="6"/>
        <v>107.8125</v>
      </c>
      <c r="Y10" s="11">
        <f t="shared" ca="1" si="3"/>
        <v>-132.8125</v>
      </c>
      <c r="Z10" s="11">
        <f t="shared" ca="1" si="3"/>
        <v>0</v>
      </c>
      <c r="AA10" s="11">
        <f t="shared" ca="1" si="3"/>
        <v>-328.125</v>
      </c>
    </row>
    <row r="11" spans="1:27" x14ac:dyDescent="0.25">
      <c r="A11" t="s">
        <v>43</v>
      </c>
      <c r="B11">
        <v>29025</v>
      </c>
      <c r="C11" s="2">
        <f t="shared" si="0"/>
        <v>0.99343868404029212</v>
      </c>
      <c r="F11" s="6" t="s">
        <v>76</v>
      </c>
      <c r="G11" s="7" t="s">
        <v>20</v>
      </c>
      <c r="H11" s="7" t="s">
        <v>21</v>
      </c>
      <c r="I11" s="7" t="s">
        <v>22</v>
      </c>
      <c r="J11" s="7" t="s">
        <v>23</v>
      </c>
      <c r="K11" s="6" t="s">
        <v>75</v>
      </c>
      <c r="L11" s="10">
        <f t="shared" ca="1" si="4"/>
        <v>1.2240944391392594</v>
      </c>
      <c r="M11" s="10">
        <f t="shared" ca="1" si="1"/>
        <v>1.3582985073605165</v>
      </c>
      <c r="N11" s="10">
        <f t="shared" ca="1" si="1"/>
        <v>1.3889316726392782</v>
      </c>
      <c r="O11" s="10">
        <f t="shared" ca="1" si="1"/>
        <v>0.62505347968798675</v>
      </c>
      <c r="P11" s="6">
        <f ca="1">OFFSET(FSS!$D$1,MATCH(G11,FSS!$B$2:$B$65,0),0)</f>
        <v>51</v>
      </c>
      <c r="Q11" s="6">
        <f ca="1">OFFSET(FSS!$D$1,MATCH(H11,FSS!$B$2:$B$65,0),0)</f>
        <v>-8</v>
      </c>
      <c r="R11" s="6">
        <f ca="1">OFFSET(FSS!$D$1,MATCH(I11,FSS!$B$2:$B$65,0),0)</f>
        <v>-103</v>
      </c>
      <c r="S11" s="6">
        <f ca="1">OFFSET(FSS!$D$1,MATCH(J11,FSS!$B$2:$B$65,0),0)</f>
        <v>-99</v>
      </c>
      <c r="T11" s="11">
        <f t="shared" ca="1" si="5"/>
        <v>62.428816396102228</v>
      </c>
      <c r="U11" s="11">
        <f t="shared" ca="1" si="2"/>
        <v>-10.866388058884132</v>
      </c>
      <c r="V11" s="11">
        <f t="shared" ca="1" si="2"/>
        <v>-143.05996228184566</v>
      </c>
      <c r="W11" s="11">
        <f t="shared" ca="1" si="2"/>
        <v>-61.880294489110689</v>
      </c>
      <c r="X11" s="11">
        <f t="shared" ca="1" si="6"/>
        <v>79.6875</v>
      </c>
      <c r="Y11" s="11">
        <f t="shared" ca="1" si="3"/>
        <v>-12.5</v>
      </c>
      <c r="Z11" s="11">
        <f t="shared" ca="1" si="3"/>
        <v>-160.9375</v>
      </c>
      <c r="AA11" s="11">
        <f t="shared" ca="1" si="3"/>
        <v>-154.6875</v>
      </c>
    </row>
    <row r="12" spans="1:27" x14ac:dyDescent="0.25">
      <c r="A12" t="s">
        <v>39</v>
      </c>
      <c r="B12">
        <v>42652</v>
      </c>
      <c r="C12" s="2">
        <f t="shared" si="0"/>
        <v>1.4598500172846351</v>
      </c>
      <c r="F12" s="6" t="s">
        <v>76</v>
      </c>
      <c r="G12" s="7" t="s">
        <v>24</v>
      </c>
      <c r="H12" s="7" t="s">
        <v>25</v>
      </c>
      <c r="I12" s="7" t="s">
        <v>26</v>
      </c>
      <c r="J12" s="7" t="s">
        <v>27</v>
      </c>
      <c r="K12" s="6" t="s">
        <v>76</v>
      </c>
      <c r="L12" s="10">
        <f t="shared" ca="1" si="4"/>
        <v>0.5518076990214501</v>
      </c>
      <c r="M12" s="10">
        <f t="shared" ca="1" si="1"/>
        <v>0.68960560227541101</v>
      </c>
      <c r="N12" s="10">
        <f t="shared" ca="1" si="1"/>
        <v>0.77222958102728922</v>
      </c>
      <c r="O12" s="10">
        <f t="shared" ca="1" si="1"/>
        <v>0.26163119038084381</v>
      </c>
      <c r="P12" s="6">
        <f ca="1">OFFSET(FSS!$D$1,MATCH(G12,FSS!$B$2:$B$65,0),0)</f>
        <v>-153</v>
      </c>
      <c r="Q12" s="6">
        <f ca="1">OFFSET(FSS!$D$1,MATCH(H12,FSS!$B$2:$B$65,0),0)</f>
        <v>388</v>
      </c>
      <c r="R12" s="6">
        <f ca="1">OFFSET(FSS!$D$1,MATCH(I12,FSS!$B$2:$B$65,0),0)</f>
        <v>-36</v>
      </c>
      <c r="S12" s="6">
        <f ca="1">OFFSET(FSS!$D$1,MATCH(J12,FSS!$B$2:$B$65,0),0)</f>
        <v>-43</v>
      </c>
      <c r="T12" s="11">
        <f t="shared" ca="1" si="5"/>
        <v>-84.426577950281867</v>
      </c>
      <c r="U12" s="11">
        <f t="shared" ca="1" si="2"/>
        <v>267.5669736828595</v>
      </c>
      <c r="V12" s="11">
        <f t="shared" ca="1" si="2"/>
        <v>-27.800264916982414</v>
      </c>
      <c r="W12" s="11">
        <f t="shared" ca="1" si="2"/>
        <v>-11.250141186376284</v>
      </c>
      <c r="X12" s="11">
        <f t="shared" ca="1" si="6"/>
        <v>-239.0625</v>
      </c>
      <c r="Y12" s="11">
        <f t="shared" ca="1" si="3"/>
        <v>606.25</v>
      </c>
      <c r="Z12" s="11">
        <f t="shared" ca="1" si="3"/>
        <v>-56.25</v>
      </c>
      <c r="AA12" s="11">
        <f t="shared" ca="1" si="3"/>
        <v>-67.1875</v>
      </c>
    </row>
    <row r="13" spans="1:27" x14ac:dyDescent="0.25">
      <c r="A13" t="s">
        <v>45</v>
      </c>
      <c r="B13">
        <v>53095</v>
      </c>
      <c r="C13" s="2">
        <f t="shared" si="0"/>
        <v>1.8172825815372713</v>
      </c>
      <c r="F13" s="6" t="s">
        <v>76</v>
      </c>
      <c r="G13" s="7" t="s">
        <v>28</v>
      </c>
      <c r="H13" s="7" t="s">
        <v>29</v>
      </c>
      <c r="I13" s="7" t="s">
        <v>30</v>
      </c>
      <c r="J13" s="7" t="s">
        <v>31</v>
      </c>
      <c r="K13" s="6" t="s">
        <v>77</v>
      </c>
      <c r="L13" s="10">
        <f t="shared" ca="1" si="4"/>
        <v>1.3490914442767321</v>
      </c>
      <c r="M13" s="10">
        <f t="shared" ca="1" si="1"/>
        <v>1.7795302001937248</v>
      </c>
      <c r="N13" s="10">
        <f t="shared" ca="1" si="1"/>
        <v>2.7086905776490844</v>
      </c>
      <c r="O13" s="10">
        <f t="shared" ca="1" si="1"/>
        <v>0.30948053681627291</v>
      </c>
      <c r="P13" s="6">
        <f ca="1">OFFSET(FSS!$D$1,MATCH(G13,FSS!$B$2:$B$65,0),0)</f>
        <v>-69</v>
      </c>
      <c r="Q13" s="6">
        <f ca="1">OFFSET(FSS!$D$1,MATCH(H13,FSS!$B$2:$B$65,0),0)</f>
        <v>58</v>
      </c>
      <c r="R13" s="6">
        <f ca="1">OFFSET(FSS!$D$1,MATCH(I13,FSS!$B$2:$B$65,0),0)</f>
        <v>42</v>
      </c>
      <c r="S13" s="6">
        <f ca="1">OFFSET(FSS!$D$1,MATCH(J13,FSS!$B$2:$B$65,0),0)</f>
        <v>-17</v>
      </c>
      <c r="T13" s="11">
        <f t="shared" ca="1" si="5"/>
        <v>-93.087309655094515</v>
      </c>
      <c r="U13" s="11">
        <f t="shared" ca="1" si="2"/>
        <v>103.21275161123603</v>
      </c>
      <c r="V13" s="11">
        <f t="shared" ca="1" si="2"/>
        <v>113.76500426126154</v>
      </c>
      <c r="W13" s="11">
        <f t="shared" ca="1" si="2"/>
        <v>-5.2611691258766395</v>
      </c>
      <c r="X13" s="11">
        <f t="shared" ca="1" si="6"/>
        <v>-107.8125</v>
      </c>
      <c r="Y13" s="11">
        <f t="shared" ca="1" si="3"/>
        <v>90.625</v>
      </c>
      <c r="Z13" s="11">
        <f t="shared" ca="1" si="3"/>
        <v>65.625</v>
      </c>
      <c r="AA13" s="11">
        <f t="shared" ca="1" si="3"/>
        <v>-26.5625</v>
      </c>
    </row>
    <row r="14" spans="1:27" x14ac:dyDescent="0.25">
      <c r="A14" t="s">
        <v>49</v>
      </c>
      <c r="B14">
        <v>23773</v>
      </c>
      <c r="C14" s="2">
        <f t="shared" si="0"/>
        <v>0.81367847840447416</v>
      </c>
      <c r="F14" s="6" t="s">
        <v>76</v>
      </c>
      <c r="G14" s="7" t="s">
        <v>32</v>
      </c>
      <c r="H14" s="7" t="s">
        <v>33</v>
      </c>
      <c r="I14" s="7" t="s">
        <v>34</v>
      </c>
      <c r="J14" s="7" t="s">
        <v>35</v>
      </c>
      <c r="K14" s="6" t="s">
        <v>78</v>
      </c>
      <c r="L14" s="10">
        <f t="shared" ca="1" si="4"/>
        <v>1.0637409426800426</v>
      </c>
      <c r="M14" s="10">
        <f t="shared" ca="1" si="1"/>
        <v>0.54034165391710909</v>
      </c>
      <c r="N14" s="10">
        <f t="shared" ca="1" si="1"/>
        <v>1.240009994284091</v>
      </c>
      <c r="O14" s="10">
        <f t="shared" ca="1" si="1"/>
        <v>0.18140310165076823</v>
      </c>
      <c r="P14" s="6">
        <f ca="1">OFFSET(FSS!$D$1,MATCH(G14,FSS!$B$2:$B$65,0),0)</f>
        <v>-106</v>
      </c>
      <c r="Q14" s="6">
        <f ca="1">OFFSET(FSS!$D$1,MATCH(H14,FSS!$B$2:$B$65,0),0)</f>
        <v>48</v>
      </c>
      <c r="R14" s="6">
        <f ca="1">OFFSET(FSS!$D$1,MATCH(I14,FSS!$B$2:$B$65,0),0)</f>
        <v>32</v>
      </c>
      <c r="S14" s="6">
        <f ca="1">OFFSET(FSS!$D$1,MATCH(J14,FSS!$B$2:$B$65,0),0)</f>
        <v>-59</v>
      </c>
      <c r="T14" s="11">
        <f t="shared" ca="1" si="5"/>
        <v>-112.75653992408452</v>
      </c>
      <c r="U14" s="11">
        <f t="shared" ca="1" si="2"/>
        <v>25.936399388021236</v>
      </c>
      <c r="V14" s="11">
        <f t="shared" ca="1" si="2"/>
        <v>39.680319817090911</v>
      </c>
      <c r="W14" s="11">
        <f t="shared" ca="1" si="2"/>
        <v>-10.702782997395325</v>
      </c>
      <c r="X14" s="11">
        <f t="shared" ca="1" si="6"/>
        <v>-165.625</v>
      </c>
      <c r="Y14" s="11">
        <f t="shared" ca="1" si="3"/>
        <v>75</v>
      </c>
      <c r="Z14" s="11">
        <f t="shared" ca="1" si="3"/>
        <v>50</v>
      </c>
      <c r="AA14" s="11">
        <f t="shared" ca="1" si="3"/>
        <v>-92.1875</v>
      </c>
    </row>
    <row r="15" spans="1:27" x14ac:dyDescent="0.25">
      <c r="A15" t="s">
        <v>41</v>
      </c>
      <c r="B15">
        <v>36383</v>
      </c>
      <c r="C15" s="2">
        <f t="shared" si="0"/>
        <v>1.2452809523320567</v>
      </c>
      <c r="F15" s="6" t="s">
        <v>77</v>
      </c>
      <c r="G15" s="7" t="s">
        <v>36</v>
      </c>
      <c r="H15" s="7" t="s">
        <v>37</v>
      </c>
      <c r="I15" s="7" t="s">
        <v>38</v>
      </c>
      <c r="J15" s="7" t="s">
        <v>39</v>
      </c>
      <c r="K15" s="6" t="s">
        <v>75</v>
      </c>
      <c r="L15" s="10">
        <f t="shared" ca="1" si="4"/>
        <v>3.0232367105114544</v>
      </c>
      <c r="M15" s="10">
        <f t="shared" ca="1" si="1"/>
        <v>2.022370767403574</v>
      </c>
      <c r="N15" s="10">
        <f t="shared" ca="1" si="1"/>
        <v>3.6759798334514162</v>
      </c>
      <c r="O15" s="10">
        <f t="shared" ca="1" si="1"/>
        <v>1.4598500172846351</v>
      </c>
      <c r="P15" s="6">
        <f ca="1">OFFSET(FSS!$D$1,MATCH(G15,FSS!$B$2:$B$65,0),0)</f>
        <v>-19</v>
      </c>
      <c r="Q15" s="6">
        <f ca="1">OFFSET(FSS!$D$1,MATCH(H15,FSS!$B$2:$B$65,0),0)</f>
        <v>-69</v>
      </c>
      <c r="R15" s="6">
        <f ca="1">OFFSET(FSS!$D$1,MATCH(I15,FSS!$B$2:$B$65,0),0)</f>
        <v>-82</v>
      </c>
      <c r="S15" s="6">
        <f ca="1">OFFSET(FSS!$D$1,MATCH(J15,FSS!$B$2:$B$65,0),0)</f>
        <v>-35</v>
      </c>
      <c r="T15" s="11">
        <f t="shared" ca="1" si="5"/>
        <v>-57.441497499717634</v>
      </c>
      <c r="U15" s="11">
        <f t="shared" ca="1" si="2"/>
        <v>-139.5435829508466</v>
      </c>
      <c r="V15" s="11">
        <f t="shared" ca="1" si="2"/>
        <v>-301.43034634301614</v>
      </c>
      <c r="W15" s="11">
        <f t="shared" ca="1" si="2"/>
        <v>-51.094750604962229</v>
      </c>
      <c r="X15" s="11">
        <f t="shared" ca="1" si="6"/>
        <v>-29.6875</v>
      </c>
      <c r="Y15" s="11">
        <f t="shared" ca="1" si="3"/>
        <v>-107.8125</v>
      </c>
      <c r="Z15" s="11">
        <f t="shared" ca="1" si="3"/>
        <v>-128.125</v>
      </c>
      <c r="AA15" s="11">
        <f t="shared" ca="1" si="3"/>
        <v>-54.6875</v>
      </c>
    </row>
    <row r="16" spans="1:27" x14ac:dyDescent="0.25">
      <c r="A16" t="s">
        <v>37</v>
      </c>
      <c r="B16">
        <v>59087</v>
      </c>
      <c r="C16" s="2">
        <f t="shared" si="0"/>
        <v>2.022370767403574</v>
      </c>
      <c r="F16" s="6" t="s">
        <v>77</v>
      </c>
      <c r="G16" s="7" t="s">
        <v>40</v>
      </c>
      <c r="H16" s="7" t="s">
        <v>41</v>
      </c>
      <c r="I16" s="7" t="s">
        <v>42</v>
      </c>
      <c r="J16" s="7" t="s">
        <v>43</v>
      </c>
      <c r="K16" s="6" t="s">
        <v>76</v>
      </c>
      <c r="L16" s="10">
        <f t="shared" ca="1" si="4"/>
        <v>1.6953317794275193</v>
      </c>
      <c r="M16" s="10">
        <f t="shared" ca="1" si="1"/>
        <v>1.2452809523320567</v>
      </c>
      <c r="N16" s="10">
        <f t="shared" ca="1" si="1"/>
        <v>2.4742698525158557</v>
      </c>
      <c r="O16" s="10">
        <f t="shared" ca="1" si="1"/>
        <v>0.99343868404029212</v>
      </c>
      <c r="P16" s="6">
        <f ca="1">OFFSET(FSS!$D$1,MATCH(G16,FSS!$B$2:$B$65,0),0)</f>
        <v>-167</v>
      </c>
      <c r="Q16" s="6">
        <f ca="1">OFFSET(FSS!$D$1,MATCH(H16,FSS!$B$2:$B$65,0),0)</f>
        <v>-13</v>
      </c>
      <c r="R16" s="6">
        <f ca="1">OFFSET(FSS!$D$1,MATCH(I16,FSS!$B$2:$B$65,0),0)</f>
        <v>44</v>
      </c>
      <c r="S16" s="6">
        <f ca="1">OFFSET(FSS!$D$1,MATCH(J16,FSS!$B$2:$B$65,0),0)</f>
        <v>49</v>
      </c>
      <c r="T16" s="11">
        <f t="shared" ca="1" si="5"/>
        <v>-283.12040716439571</v>
      </c>
      <c r="U16" s="11">
        <f t="shared" ca="1" si="2"/>
        <v>-16.188652380316736</v>
      </c>
      <c r="V16" s="11">
        <f t="shared" ca="1" si="2"/>
        <v>108.86787351069765</v>
      </c>
      <c r="W16" s="11">
        <f t="shared" ca="1" si="2"/>
        <v>48.678495517974312</v>
      </c>
      <c r="X16" s="11">
        <f t="shared" ca="1" si="6"/>
        <v>-260.9375</v>
      </c>
      <c r="Y16" s="11">
        <f t="shared" ca="1" si="3"/>
        <v>-20.3125</v>
      </c>
      <c r="Z16" s="11">
        <f t="shared" ca="1" si="3"/>
        <v>68.75</v>
      </c>
      <c r="AA16" s="11">
        <f t="shared" ca="1" si="3"/>
        <v>76.5625</v>
      </c>
    </row>
    <row r="17" spans="1:27" x14ac:dyDescent="0.25">
      <c r="A17" t="s">
        <v>44</v>
      </c>
      <c r="B17">
        <v>53493</v>
      </c>
      <c r="C17" s="2">
        <f t="shared" si="0"/>
        <v>1.8309049276612348</v>
      </c>
      <c r="F17" s="6" t="s">
        <v>77</v>
      </c>
      <c r="G17" s="7" t="s">
        <v>44</v>
      </c>
      <c r="H17" s="7" t="s">
        <v>45</v>
      </c>
      <c r="I17" s="7" t="s">
        <v>46</v>
      </c>
      <c r="J17" s="7" t="s">
        <v>47</v>
      </c>
      <c r="K17" s="6" t="s">
        <v>77</v>
      </c>
      <c r="L17" s="10">
        <f t="shared" ca="1" si="4"/>
        <v>1.8309049276612348</v>
      </c>
      <c r="M17" s="10">
        <f t="shared" ca="1" si="1"/>
        <v>1.8172825815372713</v>
      </c>
      <c r="N17" s="10">
        <f t="shared" ca="1" si="1"/>
        <v>4.2869317890110796</v>
      </c>
      <c r="O17" s="10">
        <f t="shared" ca="1" si="1"/>
        <v>2.10564505916137</v>
      </c>
      <c r="P17" s="6">
        <f ca="1">OFFSET(FSS!$D$1,MATCH(G17,FSS!$B$2:$B$65,0),0)</f>
        <v>-109</v>
      </c>
      <c r="Q17" s="6">
        <f ca="1">OFFSET(FSS!$D$1,MATCH(H17,FSS!$B$2:$B$65,0),0)</f>
        <v>-23</v>
      </c>
      <c r="R17" s="6">
        <f ca="1">OFFSET(FSS!$D$1,MATCH(I17,FSS!$B$2:$B$65,0),0)</f>
        <v>139</v>
      </c>
      <c r="S17" s="6">
        <f ca="1">OFFSET(FSS!$D$1,MATCH(J17,FSS!$B$2:$B$65,0),0)</f>
        <v>48</v>
      </c>
      <c r="T17" s="11">
        <f t="shared" ca="1" si="5"/>
        <v>-199.56863711507458</v>
      </c>
      <c r="U17" s="11">
        <f t="shared" ca="1" si="2"/>
        <v>-41.797499375357241</v>
      </c>
      <c r="V17" s="11">
        <f t="shared" ca="1" si="2"/>
        <v>595.88351867254005</v>
      </c>
      <c r="W17" s="11">
        <f t="shared" ca="1" si="2"/>
        <v>101.07096283974576</v>
      </c>
      <c r="X17" s="11">
        <f t="shared" ca="1" si="6"/>
        <v>-170.3125</v>
      </c>
      <c r="Y17" s="11">
        <f t="shared" ca="1" si="3"/>
        <v>-35.9375</v>
      </c>
      <c r="Z17" s="11">
        <f t="shared" ca="1" si="3"/>
        <v>217.1875</v>
      </c>
      <c r="AA17" s="11">
        <f t="shared" ca="1" si="3"/>
        <v>75</v>
      </c>
    </row>
    <row r="18" spans="1:27" x14ac:dyDescent="0.25">
      <c r="A18" t="s">
        <v>48</v>
      </c>
      <c r="B18">
        <v>60412</v>
      </c>
      <c r="C18" s="2">
        <f t="shared" si="0"/>
        <v>2.0677215428162659</v>
      </c>
      <c r="F18" s="6" t="s">
        <v>77</v>
      </c>
      <c r="G18" s="7" t="s">
        <v>48</v>
      </c>
      <c r="H18" s="7" t="s">
        <v>49</v>
      </c>
      <c r="I18" s="7" t="s">
        <v>50</v>
      </c>
      <c r="J18" s="7" t="s">
        <v>51</v>
      </c>
      <c r="K18" s="6" t="s">
        <v>78</v>
      </c>
      <c r="L18" s="10">
        <f t="shared" ca="1" si="4"/>
        <v>2.0677215428162659</v>
      </c>
      <c r="M18" s="10">
        <f t="shared" ca="1" si="1"/>
        <v>0.81367847840447416</v>
      </c>
      <c r="N18" s="10">
        <f t="shared" ca="1" si="1"/>
        <v>3.0448681747083004</v>
      </c>
      <c r="O18" s="10">
        <f t="shared" ca="1" si="1"/>
        <v>0.9426115885777655</v>
      </c>
      <c r="P18" s="6">
        <f ca="1">OFFSET(FSS!$D$1,MATCH(G18,FSS!$B$2:$B$65,0),0)</f>
        <v>-95</v>
      </c>
      <c r="Q18" s="6">
        <f ca="1">OFFSET(FSS!$D$1,MATCH(H18,FSS!$B$2:$B$65,0),0)</f>
        <v>-25</v>
      </c>
      <c r="R18" s="6">
        <f ca="1">OFFSET(FSS!$D$1,MATCH(I18,FSS!$B$2:$B$65,0),0)</f>
        <v>115</v>
      </c>
      <c r="S18" s="6">
        <f ca="1">OFFSET(FSS!$D$1,MATCH(J18,FSS!$B$2:$B$65,0),0)</f>
        <v>6</v>
      </c>
      <c r="T18" s="11">
        <f t="shared" ca="1" si="5"/>
        <v>-196.43354656754525</v>
      </c>
      <c r="U18" s="11">
        <f t="shared" ca="1" si="2"/>
        <v>-20.341961960111853</v>
      </c>
      <c r="V18" s="11">
        <f t="shared" ca="1" si="2"/>
        <v>350.15984009145456</v>
      </c>
      <c r="W18" s="11">
        <f t="shared" ca="1" si="2"/>
        <v>5.655669531466593</v>
      </c>
      <c r="X18" s="11">
        <f t="shared" ca="1" si="6"/>
        <v>-148.4375</v>
      </c>
      <c r="Y18" s="11">
        <f t="shared" ca="1" si="3"/>
        <v>-39.0625</v>
      </c>
      <c r="Z18" s="11">
        <f t="shared" ca="1" si="3"/>
        <v>179.6875</v>
      </c>
      <c r="AA18" s="11">
        <f t="shared" ca="1" si="3"/>
        <v>9.375</v>
      </c>
    </row>
    <row r="19" spans="1:27" x14ac:dyDescent="0.25">
      <c r="A19" t="s">
        <v>40</v>
      </c>
      <c r="B19">
        <v>49532</v>
      </c>
      <c r="C19" s="2">
        <f t="shared" si="0"/>
        <v>1.6953317794275193</v>
      </c>
      <c r="F19" s="6" t="s">
        <v>78</v>
      </c>
      <c r="G19" s="7" t="s">
        <v>52</v>
      </c>
      <c r="H19" s="7" t="s">
        <v>53</v>
      </c>
      <c r="I19" s="7" t="s">
        <v>54</v>
      </c>
      <c r="J19" s="7" t="s">
        <v>55</v>
      </c>
      <c r="K19" s="6" t="s">
        <v>75</v>
      </c>
      <c r="L19" s="10">
        <f t="shared" ca="1" si="4"/>
        <v>2.1469228215369975</v>
      </c>
      <c r="M19" s="10">
        <f t="shared" ca="1" si="1"/>
        <v>2.0301745234745883</v>
      </c>
      <c r="N19" s="10">
        <f t="shared" ca="1" si="1"/>
        <v>3.807924919652117</v>
      </c>
      <c r="O19" s="10">
        <f t="shared" ca="1" si="1"/>
        <v>2.2653482426146692</v>
      </c>
      <c r="P19" s="6">
        <f ca="1">OFFSET(FSS!$D$1,MATCH(G19,FSS!$B$2:$B$65,0),0)</f>
        <v>-25</v>
      </c>
      <c r="Q19" s="6">
        <f ca="1">OFFSET(FSS!$D$1,MATCH(H19,FSS!$B$2:$B$65,0),0)</f>
        <v>-33</v>
      </c>
      <c r="R19" s="6">
        <f ca="1">OFFSET(FSS!$D$1,MATCH(I19,FSS!$B$2:$B$65,0),0)</f>
        <v>-149</v>
      </c>
      <c r="S19" s="6">
        <f ca="1">OFFSET(FSS!$D$1,MATCH(J19,FSS!$B$2:$B$65,0),0)</f>
        <v>-126</v>
      </c>
      <c r="T19" s="11">
        <f t="shared" ca="1" si="5"/>
        <v>-53.673070538424938</v>
      </c>
      <c r="U19" s="11">
        <f t="shared" ca="1" si="2"/>
        <v>-66.99575927466141</v>
      </c>
      <c r="V19" s="11">
        <f t="shared" ca="1" si="2"/>
        <v>-567.38081302816545</v>
      </c>
      <c r="W19" s="11">
        <f t="shared" ca="1" si="2"/>
        <v>-285.43387856944832</v>
      </c>
      <c r="X19" s="11">
        <f t="shared" ca="1" si="6"/>
        <v>-39.0625</v>
      </c>
      <c r="Y19" s="11">
        <f t="shared" ca="1" si="3"/>
        <v>-51.5625</v>
      </c>
      <c r="Z19" s="11">
        <f ca="1">R19*100/64</f>
        <v>-232.8125</v>
      </c>
      <c r="AA19" s="11">
        <f t="shared" ca="1" si="3"/>
        <v>-196.875</v>
      </c>
    </row>
    <row r="20" spans="1:27" x14ac:dyDescent="0.25">
      <c r="A20" t="s">
        <v>36</v>
      </c>
      <c r="B20">
        <v>88329</v>
      </c>
      <c r="C20" s="2">
        <f t="shared" si="0"/>
        <v>3.0232367105114544</v>
      </c>
      <c r="F20" s="6" t="s">
        <v>78</v>
      </c>
      <c r="G20" s="7" t="s">
        <v>56</v>
      </c>
      <c r="H20" s="7" t="s">
        <v>57</v>
      </c>
      <c r="I20" s="7" t="s">
        <v>58</v>
      </c>
      <c r="J20" s="7" t="s">
        <v>59</v>
      </c>
      <c r="K20" s="6" t="s">
        <v>76</v>
      </c>
      <c r="L20" s="10">
        <f t="shared" ca="1" si="4"/>
        <v>1.1208315791995673</v>
      </c>
      <c r="M20" s="10">
        <f t="shared" ca="1" si="1"/>
        <v>1.2119438540286891</v>
      </c>
      <c r="N20" s="10">
        <f t="shared" ca="1" si="1"/>
        <v>2.0334945425048003</v>
      </c>
      <c r="O20" s="10">
        <f t="shared" ca="1" si="1"/>
        <v>0.97659899988705101</v>
      </c>
      <c r="P20" s="6">
        <f ca="1">OFFSET(FSS!$D$1,MATCH(G20,FSS!$B$2:$B$65,0),0)</f>
        <v>-103</v>
      </c>
      <c r="Q20" s="6">
        <f ca="1">OFFSET(FSS!$D$1,MATCH(H20,FSS!$B$2:$B$65,0),0)</f>
        <v>27</v>
      </c>
      <c r="R20" s="6">
        <f ca="1">OFFSET(FSS!$D$1,MATCH(I20,FSS!$B$2:$B$65,0),0)</f>
        <v>-5</v>
      </c>
      <c r="S20" s="6">
        <f ca="1">OFFSET(FSS!$D$1,MATCH(J20,FSS!$B$2:$B$65,0),0)</f>
        <v>26</v>
      </c>
      <c r="T20" s="11">
        <f t="shared" ca="1" si="5"/>
        <v>-115.44565265755543</v>
      </c>
      <c r="U20" s="11">
        <f t="shared" ca="1" si="2"/>
        <v>32.722484058774604</v>
      </c>
      <c r="V20" s="11">
        <f t="shared" ca="1" si="2"/>
        <v>-10.167472712524003</v>
      </c>
      <c r="W20" s="11">
        <f t="shared" ca="1" si="2"/>
        <v>25.391573997063325</v>
      </c>
      <c r="X20" s="11">
        <f t="shared" ca="1" si="6"/>
        <v>-160.9375</v>
      </c>
      <c r="Y20" s="11">
        <f t="shared" ca="1" si="3"/>
        <v>42.1875</v>
      </c>
      <c r="Z20" s="11">
        <f ca="1">R20*100/64</f>
        <v>-7.8125</v>
      </c>
      <c r="AA20" s="11">
        <f t="shared" ca="1" si="3"/>
        <v>40.625</v>
      </c>
    </row>
    <row r="21" spans="1:27" x14ac:dyDescent="0.25">
      <c r="A21" t="s">
        <v>62</v>
      </c>
      <c r="B21">
        <v>133699</v>
      </c>
      <c r="C21" s="2">
        <f t="shared" si="0"/>
        <v>4.5761157146426523</v>
      </c>
      <c r="F21" s="6" t="s">
        <v>78</v>
      </c>
      <c r="G21" s="7" t="s">
        <v>60</v>
      </c>
      <c r="H21" s="7" t="s">
        <v>61</v>
      </c>
      <c r="I21" s="7" t="s">
        <v>62</v>
      </c>
      <c r="J21" s="7" t="s">
        <v>63</v>
      </c>
      <c r="K21" s="6" t="s">
        <v>77</v>
      </c>
      <c r="L21" s="10">
        <f t="shared" ca="1" si="4"/>
        <v>1.2119438540286891</v>
      </c>
      <c r="M21" s="10">
        <f t="shared" ca="1" si="1"/>
        <v>1.6267408708033422</v>
      </c>
      <c r="N21" s="10">
        <f t="shared" ca="1" si="1"/>
        <v>4.5761157146426523</v>
      </c>
      <c r="O21" s="10">
        <f t="shared" ca="1" si="1"/>
        <v>1.1190175481830595</v>
      </c>
      <c r="P21" s="6">
        <f ca="1">OFFSET(FSS!$D$1,MATCH(G21,FSS!$B$2:$B$65,0),0)</f>
        <v>-85</v>
      </c>
      <c r="Q21" s="6">
        <f ca="1">OFFSET(FSS!$D$1,MATCH(H21,FSS!$B$2:$B$65,0),0)</f>
        <v>-5</v>
      </c>
      <c r="R21" s="6">
        <f ca="1">OFFSET(FSS!$D$1,MATCH(I21,FSS!$B$2:$B$65,0),0)</f>
        <v>42</v>
      </c>
      <c r="S21" s="6">
        <f ca="1">OFFSET(FSS!$D$1,MATCH(J21,FSS!$B$2:$B$65,0),0)</f>
        <v>-8</v>
      </c>
      <c r="T21" s="11">
        <f t="shared" ca="1" si="5"/>
        <v>-103.01522759243858</v>
      </c>
      <c r="U21" s="11">
        <f t="shared" ca="1" si="2"/>
        <v>-8.1337043540167109</v>
      </c>
      <c r="V21" s="11">
        <f t="shared" ca="1" si="2"/>
        <v>192.19686001499139</v>
      </c>
      <c r="W21" s="11">
        <f t="shared" ca="1" si="2"/>
        <v>-8.9521403854644763</v>
      </c>
      <c r="X21" s="11">
        <f t="shared" ca="1" si="6"/>
        <v>-132.8125</v>
      </c>
      <c r="Y21" s="11">
        <f t="shared" ca="1" si="3"/>
        <v>-7.8125</v>
      </c>
      <c r="Z21" s="11">
        <f t="shared" ca="1" si="3"/>
        <v>65.625</v>
      </c>
      <c r="AA21" s="11">
        <f t="shared" ca="1" si="3"/>
        <v>-12.5</v>
      </c>
    </row>
    <row r="22" spans="1:27" x14ac:dyDescent="0.25">
      <c r="A22" t="s">
        <v>66</v>
      </c>
      <c r="B22">
        <v>57020</v>
      </c>
      <c r="C22" s="2">
        <f t="shared" si="0"/>
        <v>1.9516235577597745</v>
      </c>
      <c r="F22" s="6" t="s">
        <v>78</v>
      </c>
      <c r="G22" s="7" t="s">
        <v>64</v>
      </c>
      <c r="H22" s="7" t="s">
        <v>65</v>
      </c>
      <c r="I22" s="7" t="s">
        <v>66</v>
      </c>
      <c r="J22" s="7" t="s">
        <v>67</v>
      </c>
      <c r="K22" s="6" t="s">
        <v>78</v>
      </c>
      <c r="L22" s="10">
        <f t="shared" ca="1" si="4"/>
        <v>1.0700044837370408</v>
      </c>
      <c r="M22" s="10">
        <f t="shared" ca="1" si="1"/>
        <v>0.61560682760202212</v>
      </c>
      <c r="N22" s="10">
        <f t="shared" ca="1" si="1"/>
        <v>1.9516235577597745</v>
      </c>
      <c r="O22" s="10">
        <f t="shared" ca="1" si="1"/>
        <v>0.60520181950733654</v>
      </c>
      <c r="P22" s="6">
        <f ca="1">OFFSET(FSS!$D$1,MATCH(G22,FSS!$B$2:$B$65,0),0)</f>
        <v>-89</v>
      </c>
      <c r="Q22" s="6">
        <f ca="1">OFFSET(FSS!$D$1,MATCH(H22,FSS!$B$2:$B$65,0),0)</f>
        <v>-9</v>
      </c>
      <c r="R22" s="6">
        <f ca="1">OFFSET(FSS!$D$1,MATCH(I22,FSS!$B$2:$B$65,0),0)</f>
        <v>12</v>
      </c>
      <c r="S22" s="6">
        <f ca="1">OFFSET(FSS!$D$1,MATCH(J22,FSS!$B$2:$B$65,0),0)</f>
        <v>270</v>
      </c>
      <c r="T22" s="11">
        <f t="shared" ca="1" si="5"/>
        <v>-95.230399052596638</v>
      </c>
      <c r="U22" s="11">
        <f t="shared" ca="1" si="2"/>
        <v>-5.5404614484181991</v>
      </c>
      <c r="V22" s="11">
        <f t="shared" ca="1" si="2"/>
        <v>23.419482693117295</v>
      </c>
      <c r="W22" s="11">
        <f t="shared" ca="1" si="2"/>
        <v>163.40449126698087</v>
      </c>
      <c r="X22" s="11">
        <f t="shared" ca="1" si="6"/>
        <v>-139.0625</v>
      </c>
      <c r="Y22" s="11">
        <f t="shared" ca="1" si="3"/>
        <v>-14.0625</v>
      </c>
      <c r="Z22" s="11">
        <f t="shared" ca="1" si="3"/>
        <v>18.75</v>
      </c>
      <c r="AA22" s="11">
        <f t="shared" ca="1" si="3"/>
        <v>421.875</v>
      </c>
    </row>
    <row r="23" spans="1:27" x14ac:dyDescent="0.25">
      <c r="A23" t="s">
        <v>58</v>
      </c>
      <c r="B23">
        <v>59412</v>
      </c>
      <c r="C23" s="2">
        <f t="shared" si="0"/>
        <v>2.0334945425048003</v>
      </c>
      <c r="F23" s="6"/>
      <c r="G23" s="7" t="s">
        <v>75</v>
      </c>
      <c r="H23" s="7" t="s">
        <v>76</v>
      </c>
      <c r="I23" s="7" t="s">
        <v>77</v>
      </c>
      <c r="J23" s="7" t="s">
        <v>78</v>
      </c>
      <c r="K23" s="6"/>
      <c r="L23" s="7"/>
      <c r="M23" s="8"/>
      <c r="N23" s="7"/>
      <c r="O23" s="9">
        <f ca="1">AVERAGE(L7:O22)</f>
        <v>1.5625000000000002</v>
      </c>
      <c r="P23" s="7"/>
      <c r="Q23" s="8"/>
      <c r="R23" s="7"/>
      <c r="S23" s="9">
        <f ca="1">AVERAGE(P7:S22)</f>
        <v>-14.25</v>
      </c>
      <c r="T23" s="7" t="s">
        <v>79</v>
      </c>
      <c r="U23" s="11">
        <f ca="1">SUM(T7:W22)</f>
        <v>-901.11172719711681</v>
      </c>
      <c r="V23" s="7" t="s">
        <v>80</v>
      </c>
      <c r="W23" s="16">
        <f ca="1">AVERAGE(T7:W22)</f>
        <v>-14.07987073745495</v>
      </c>
      <c r="X23" s="7" t="s">
        <v>79</v>
      </c>
      <c r="Y23" s="11">
        <f ca="1">SUM(X7:AA22)</f>
        <v>-1425</v>
      </c>
      <c r="Z23" s="7" t="s">
        <v>80</v>
      </c>
      <c r="AA23" s="16">
        <f ca="1">AVERAGE(X7:AA22)</f>
        <v>-22.265625</v>
      </c>
    </row>
    <row r="24" spans="1:27" x14ac:dyDescent="0.25">
      <c r="A24" t="s">
        <v>54</v>
      </c>
      <c r="B24">
        <v>111255</v>
      </c>
      <c r="C24" s="2">
        <f t="shared" si="0"/>
        <v>3.807924919652117</v>
      </c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12">
        <f ca="1">TTEST(T7:W22,X7:AA22,2,1)</f>
        <v>0.54340200019110219</v>
      </c>
    </row>
    <row r="25" spans="1:27" x14ac:dyDescent="0.25">
      <c r="A25" t="s">
        <v>63</v>
      </c>
      <c r="B25">
        <v>32694</v>
      </c>
      <c r="C25" s="2">
        <f t="shared" si="0"/>
        <v>1.1190175481830595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x14ac:dyDescent="0.25">
      <c r="A26" t="s">
        <v>67</v>
      </c>
      <c r="B26">
        <v>17682</v>
      </c>
      <c r="C26" s="2">
        <f t="shared" si="0"/>
        <v>0.60520181950733654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x14ac:dyDescent="0.25">
      <c r="A27" t="s">
        <v>59</v>
      </c>
      <c r="B27">
        <v>28533</v>
      </c>
      <c r="C27" s="2">
        <f t="shared" si="0"/>
        <v>0.97659899988705101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x14ac:dyDescent="0.25">
      <c r="A28" t="s">
        <v>55</v>
      </c>
      <c r="B28">
        <v>66186</v>
      </c>
      <c r="C28" s="2">
        <f t="shared" si="0"/>
        <v>2.2653482426146692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7" x14ac:dyDescent="0.25">
      <c r="A29" t="s">
        <v>61</v>
      </c>
      <c r="B29">
        <v>47528</v>
      </c>
      <c r="C29" s="2">
        <f t="shared" si="0"/>
        <v>1.6267408708033422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7" x14ac:dyDescent="0.25">
      <c r="A30" t="s">
        <v>65</v>
      </c>
      <c r="B30">
        <v>17986</v>
      </c>
      <c r="C30" s="2">
        <f t="shared" si="0"/>
        <v>0.61560682760202212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7" x14ac:dyDescent="0.25">
      <c r="A31" t="s">
        <v>57</v>
      </c>
      <c r="B31">
        <v>35409</v>
      </c>
      <c r="C31" s="2">
        <f t="shared" si="0"/>
        <v>1.2119438540286891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7" x14ac:dyDescent="0.25">
      <c r="A32" t="s">
        <v>53</v>
      </c>
      <c r="B32">
        <v>59315</v>
      </c>
      <c r="C32" s="2">
        <f t="shared" si="0"/>
        <v>2.0301745234745883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t="s">
        <v>60</v>
      </c>
      <c r="B33">
        <v>35409</v>
      </c>
      <c r="C33" s="2">
        <f t="shared" si="0"/>
        <v>1.2119438540286891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t="s">
        <v>64</v>
      </c>
      <c r="B34">
        <v>31262</v>
      </c>
      <c r="C34" s="2">
        <f t="shared" si="0"/>
        <v>1.0700044837370408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t="s">
        <v>56</v>
      </c>
      <c r="B35">
        <v>32747</v>
      </c>
      <c r="C35" s="2">
        <f t="shared" si="0"/>
        <v>1.1208315791995673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t="s">
        <v>52</v>
      </c>
      <c r="B36">
        <v>62726</v>
      </c>
      <c r="C36" s="2">
        <f t="shared" si="0"/>
        <v>2.1469228215369975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t="s">
        <v>30</v>
      </c>
      <c r="B37">
        <v>79139</v>
      </c>
      <c r="C37" s="2">
        <f t="shared" si="0"/>
        <v>2.7086905776490844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t="s">
        <v>34</v>
      </c>
      <c r="B38">
        <v>36229</v>
      </c>
      <c r="C38" s="2">
        <f t="shared" si="0"/>
        <v>1.240009994284091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t="s">
        <v>26</v>
      </c>
      <c r="B39">
        <v>22562</v>
      </c>
      <c r="C39" s="2">
        <f t="shared" si="0"/>
        <v>0.77222958102728922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t="s">
        <v>22</v>
      </c>
      <c r="B40">
        <v>40580</v>
      </c>
      <c r="C40" s="2">
        <f t="shared" si="0"/>
        <v>1.3889316726392782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t="s">
        <v>31</v>
      </c>
      <c r="B41">
        <v>9042</v>
      </c>
      <c r="C41" s="2">
        <f t="shared" si="0"/>
        <v>0.30948053681627291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t="s">
        <v>35</v>
      </c>
      <c r="B42">
        <v>5300</v>
      </c>
      <c r="C42" s="2">
        <f t="shared" si="0"/>
        <v>0.18140310165076823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t="s">
        <v>27</v>
      </c>
      <c r="B43">
        <v>7644</v>
      </c>
      <c r="C43" s="2">
        <f t="shared" si="0"/>
        <v>0.26163119038084381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t="s">
        <v>23</v>
      </c>
      <c r="B44">
        <v>18262</v>
      </c>
      <c r="C44" s="2">
        <f t="shared" si="0"/>
        <v>0.62505347968798675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t="s">
        <v>29</v>
      </c>
      <c r="B45">
        <v>51992</v>
      </c>
      <c r="C45" s="2">
        <f t="shared" si="0"/>
        <v>1.7795302001937248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t="s">
        <v>33</v>
      </c>
      <c r="B46">
        <v>15787</v>
      </c>
      <c r="C46" s="2">
        <f t="shared" si="0"/>
        <v>0.54034165391710909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t="s">
        <v>25</v>
      </c>
      <c r="B47">
        <v>20148</v>
      </c>
      <c r="C47" s="2">
        <f t="shared" si="0"/>
        <v>0.68960560227541101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t="s">
        <v>21</v>
      </c>
      <c r="B48">
        <v>39685</v>
      </c>
      <c r="C48" s="2">
        <f t="shared" si="0"/>
        <v>1.3582985073605165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t="s">
        <v>28</v>
      </c>
      <c r="B49">
        <v>39416</v>
      </c>
      <c r="C49" s="2">
        <f t="shared" si="0"/>
        <v>1.3490914442767321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t="s">
        <v>32</v>
      </c>
      <c r="B50">
        <v>31079</v>
      </c>
      <c r="C50" s="2">
        <f t="shared" si="0"/>
        <v>1.0637409426800426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t="s">
        <v>24</v>
      </c>
      <c r="B51">
        <v>16122</v>
      </c>
      <c r="C51" s="2">
        <f t="shared" si="0"/>
        <v>0.5518076990214501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t="s">
        <v>20</v>
      </c>
      <c r="B52">
        <v>35764</v>
      </c>
      <c r="C52" s="2">
        <f t="shared" si="0"/>
        <v>1.2240944391392594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t="s">
        <v>12</v>
      </c>
      <c r="B53">
        <v>2794</v>
      </c>
      <c r="C53" s="2">
        <f t="shared" si="0"/>
        <v>9.5630238870235168E-2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t="s">
        <v>17</v>
      </c>
      <c r="B54">
        <v>1355</v>
      </c>
      <c r="C54" s="2">
        <f t="shared" si="0"/>
        <v>4.637758542203603E-2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t="s">
        <v>7</v>
      </c>
      <c r="B55">
        <v>42553</v>
      </c>
      <c r="C55" s="2">
        <f t="shared" si="0"/>
        <v>1.4564615442538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t="s">
        <v>3</v>
      </c>
      <c r="B56">
        <v>55921</v>
      </c>
      <c r="C56" s="2">
        <f t="shared" si="0"/>
        <v>1.9140080844174738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t="s">
        <v>13</v>
      </c>
      <c r="B57">
        <v>1866</v>
      </c>
      <c r="C57" s="2">
        <f t="shared" si="0"/>
        <v>6.3867582581195001E-2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t="s">
        <v>18</v>
      </c>
      <c r="B58">
        <v>30172</v>
      </c>
      <c r="C58" s="2">
        <f t="shared" si="0"/>
        <v>1.032697053397543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t="s">
        <v>8</v>
      </c>
      <c r="B59">
        <v>13815</v>
      </c>
      <c r="C59" s="2">
        <f t="shared" si="0"/>
        <v>0.47284600930289866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t="s">
        <v>4</v>
      </c>
      <c r="B60">
        <v>22875</v>
      </c>
      <c r="C60" s="2">
        <f t="shared" si="0"/>
        <v>0.78294263212477788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t="s">
        <v>11</v>
      </c>
      <c r="B61">
        <v>55696</v>
      </c>
      <c r="C61" s="2">
        <f t="shared" si="0"/>
        <v>1.9063070093473939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t="s">
        <v>16</v>
      </c>
      <c r="B62">
        <v>25381</v>
      </c>
      <c r="C62" s="2">
        <f t="shared" si="0"/>
        <v>0.86871549490531097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t="s">
        <v>6</v>
      </c>
      <c r="B63">
        <v>41007</v>
      </c>
      <c r="C63" s="2">
        <f t="shared" si="0"/>
        <v>1.4035466017722742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t="s">
        <v>2</v>
      </c>
      <c r="B64">
        <v>68227</v>
      </c>
      <c r="C64" s="2">
        <f t="shared" si="0"/>
        <v>2.3352055502503704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t="s">
        <v>10</v>
      </c>
      <c r="B65">
        <v>77572</v>
      </c>
      <c r="C65" s="2">
        <f t="shared" si="0"/>
        <v>2.6550568681610174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t="s">
        <v>15</v>
      </c>
      <c r="B66">
        <v>77262</v>
      </c>
      <c r="C66" s="2">
        <f t="shared" si="0"/>
        <v>2.6444464980644633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t="s">
        <v>5</v>
      </c>
      <c r="B67">
        <v>52230</v>
      </c>
      <c r="C67" s="2">
        <f t="shared" si="0"/>
        <v>1.7876762262678536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t="s">
        <v>1</v>
      </c>
      <c r="B68">
        <v>76588</v>
      </c>
      <c r="C68" s="2">
        <f t="shared" si="0"/>
        <v>2.6213774998545354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>
        <f>SUM(B5:B68)</f>
        <v>2921670</v>
      </c>
      <c r="C69" s="2">
        <f t="shared" si="0"/>
        <v>100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2:23" x14ac:dyDescent="0.2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2:23" x14ac:dyDescent="0.2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2:23" x14ac:dyDescent="0.2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2:23" x14ac:dyDescent="0.2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2:23" x14ac:dyDescent="0.2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2:23" x14ac:dyDescent="0.2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2:23" x14ac:dyDescent="0.2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2:23" x14ac:dyDescent="0.2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2:23" x14ac:dyDescent="0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5">
    <mergeCell ref="G6:K6"/>
    <mergeCell ref="L6:O6"/>
    <mergeCell ref="P6:S6"/>
    <mergeCell ref="T6:W6"/>
    <mergeCell ref="X6:A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Summary</vt:lpstr>
      <vt:lpstr>human</vt:lpstr>
      <vt:lpstr>mouse</vt:lpstr>
      <vt:lpstr>Xenopus</vt:lpstr>
      <vt:lpstr>zebrafish</vt:lpstr>
      <vt:lpstr>Fruit-fly</vt:lpstr>
      <vt:lpstr>nematode</vt:lpstr>
      <vt:lpstr>Arabidopsis</vt:lpstr>
      <vt:lpstr>Yeast</vt:lpstr>
      <vt:lpstr>Ecoli</vt:lpstr>
      <vt:lpstr>FSS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2015-01-24T05:44:29Z</dcterms:created>
  <dcterms:modified xsi:type="dcterms:W3CDTF">2016-05-11T07:43:15Z</dcterms:modified>
</cp:coreProperties>
</file>