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checkCompatibility="1" autoCompressPictures="0"/>
  <bookViews>
    <workbookView xWindow="700" yWindow="0" windowWidth="21600" windowHeight="14080" tabRatio="947" firstSheet="1" activeTab="6"/>
  </bookViews>
  <sheets>
    <sheet name="Supplementary Table 1" sheetId="7" r:id="rId1"/>
    <sheet name="Supplementary Table 2" sheetId="3" r:id="rId2"/>
    <sheet name="Supplementary Table 3" sheetId="6" r:id="rId3"/>
    <sheet name="Supplementary Table 4" sheetId="1" r:id="rId4"/>
    <sheet name="Supplementary Table 5" sheetId="2" r:id="rId5"/>
    <sheet name="Supplementary Table 6" sheetId="5" r:id="rId6"/>
    <sheet name="Supplementary Table 7" sheetId="8" r:id="rId7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4" i="2" l="1"/>
  <c r="K14" i="2"/>
  <c r="J14" i="2"/>
  <c r="I14" i="2"/>
  <c r="H14" i="2"/>
  <c r="G14" i="2"/>
  <c r="L70" i="2"/>
  <c r="K70" i="2"/>
  <c r="J70" i="2"/>
  <c r="I70" i="2"/>
  <c r="H70" i="2"/>
  <c r="G70" i="2"/>
</calcChain>
</file>

<file path=xl/sharedStrings.xml><?xml version="1.0" encoding="utf-8"?>
<sst xmlns="http://schemas.openxmlformats.org/spreadsheetml/2006/main" count="1141" uniqueCount="457">
  <si>
    <t>Ent-</t>
  </si>
  <si>
    <t>Ent+</t>
  </si>
  <si>
    <t>Actinobacteria Coriobacteriia Coriobacteriales Coriobacteriaceae</t>
  </si>
  <si>
    <t>Bacteroidetes Bacteroidia Bacteroidales</t>
  </si>
  <si>
    <t>Bacteroidetes Bacteroidia Bacteroidales p-2534-18B5</t>
  </si>
  <si>
    <t>Bacteroidetes Bacteroidia Bacteroidales Paraprevotellaceae</t>
  </si>
  <si>
    <t>Bacteroidetes Bacteroidia Bacteroidales S24-7</t>
  </si>
  <si>
    <t>Cyanobacteria 4C0d-2 YS2</t>
  </si>
  <si>
    <t>Elusimicrobia Elusimicrobia Elusimicrobiales Elusimicrobiaceae</t>
  </si>
  <si>
    <t>Firmicutes Clostridia Clostridiales Christensenellaceae</t>
  </si>
  <si>
    <t>Firmicutes Clostridia Clostridiales</t>
  </si>
  <si>
    <t>Firmicutes Clostridia Clostridiales Lachnospiraceae</t>
  </si>
  <si>
    <t>Firmicutes Clostridia Clostridiales Mogibacteriaceae</t>
  </si>
  <si>
    <t>Firmicutes Clostridia Clostridiales Ruminococcaceae</t>
  </si>
  <si>
    <t>Firmicutes Clostridia Clostridiales Veillonellaceae</t>
  </si>
  <si>
    <t>Tenericutes Mollicutes RF39</t>
  </si>
  <si>
    <t>Tenericutes RF3 ML615J-28</t>
  </si>
  <si>
    <t>Taxa Abundance (%)</t>
  </si>
  <si>
    <t>q-value</t>
  </si>
  <si>
    <t>MERGED OTU NAMES (93 TAXA)</t>
  </si>
  <si>
    <t>PARTIALLY MERGED OTU NAMES (311 TAXA)</t>
  </si>
  <si>
    <t>Significant taxa based on partially merged OTUs</t>
  </si>
  <si>
    <t>Taxa frequency (%)</t>
  </si>
  <si>
    <t>Overall effect of Pop</t>
  </si>
  <si>
    <t>Pairwise comparisons between Pop</t>
  </si>
  <si>
    <t>Fis</t>
  </si>
  <si>
    <t>HG</t>
  </si>
  <si>
    <t>0.01</t>
  </si>
  <si>
    <t>0.11</t>
  </si>
  <si>
    <t>0.04</t>
  </si>
  <si>
    <t>0.30</t>
  </si>
  <si>
    <t>0.07</t>
  </si>
  <si>
    <t>0.00</t>
  </si>
  <si>
    <t>0.51</t>
  </si>
  <si>
    <t>0.3</t>
  </si>
  <si>
    <t>2.1</t>
  </si>
  <si>
    <t>0.5</t>
  </si>
  <si>
    <t>0.1</t>
  </si>
  <si>
    <t>0.02</t>
  </si>
  <si>
    <t>0.09</t>
  </si>
  <si>
    <t>0.16</t>
  </si>
  <si>
    <t>0.21</t>
  </si>
  <si>
    <t>0.06</t>
  </si>
  <si>
    <t>0.14</t>
  </si>
  <si>
    <t>0.69</t>
  </si>
  <si>
    <t>0.18</t>
  </si>
  <si>
    <t>0.03</t>
  </si>
  <si>
    <t>0.20</t>
  </si>
  <si>
    <t>0.81</t>
  </si>
  <si>
    <t>0.46</t>
  </si>
  <si>
    <t>0.34</t>
  </si>
  <si>
    <t>0.86</t>
  </si>
  <si>
    <t>0.50</t>
  </si>
  <si>
    <t>0.41</t>
  </si>
  <si>
    <t>0.19</t>
  </si>
  <si>
    <t>0.99</t>
  </si>
  <si>
    <t>0.05</t>
  </si>
  <si>
    <t>0.08</t>
  </si>
  <si>
    <t>0.26</t>
  </si>
  <si>
    <t>0.82</t>
  </si>
  <si>
    <t>0.10</t>
  </si>
  <si>
    <t>0.89</t>
  </si>
  <si>
    <t>0.28</t>
  </si>
  <si>
    <t>0.47</t>
  </si>
  <si>
    <t>Firmicutes Clostridia Clostridiales Ruminococcaceae Oscillospira</t>
  </si>
  <si>
    <t>0.60</t>
  </si>
  <si>
    <t>0.62</t>
  </si>
  <si>
    <t>0.27</t>
  </si>
  <si>
    <t>0.15</t>
  </si>
  <si>
    <t>0.12</t>
  </si>
  <si>
    <t>0.13</t>
  </si>
  <si>
    <t>0.73</t>
  </si>
  <si>
    <t>0.56</t>
  </si>
  <si>
    <t>0.80</t>
  </si>
  <si>
    <t>0.52</t>
  </si>
  <si>
    <t>0.53</t>
  </si>
  <si>
    <t>0.77</t>
  </si>
  <si>
    <t>0.72</t>
  </si>
  <si>
    <t>0.23</t>
  </si>
  <si>
    <t>0.35</t>
  </si>
  <si>
    <t>0.79</t>
  </si>
  <si>
    <t>1.4</t>
  </si>
  <si>
    <t>1.6</t>
  </si>
  <si>
    <t>1.3</t>
  </si>
  <si>
    <t>0.4</t>
  </si>
  <si>
    <t>2.3</t>
  </si>
  <si>
    <t>2.0</t>
  </si>
  <si>
    <t>1.8</t>
  </si>
  <si>
    <t>0.6</t>
  </si>
  <si>
    <t>0.65</t>
  </si>
  <si>
    <t>0.29</t>
  </si>
  <si>
    <t>1.7</t>
  </si>
  <si>
    <t>Proteobacteria Gammaproteobacteria Aeromonadales Succinivibrionaceae Ruminobacter</t>
  </si>
  <si>
    <t>3.74</t>
  </si>
  <si>
    <t>Percentage of significant pairwise comparisons</t>
  </si>
  <si>
    <t>Significant taxa based on merged OTUs</t>
  </si>
  <si>
    <t>3.1</t>
  </si>
  <si>
    <t>4.6</t>
  </si>
  <si>
    <t>2.4</t>
  </si>
  <si>
    <t>0.7</t>
  </si>
  <si>
    <t>Covariate</t>
  </si>
  <si>
    <t>Weighted UniFrac</t>
  </si>
  <si>
    <t>Unweighted UniFrac</t>
  </si>
  <si>
    <t>Location</t>
  </si>
  <si>
    <t>Subsistence</t>
  </si>
  <si>
    <t>Ancestry</t>
  </si>
  <si>
    <t>**0.002</t>
  </si>
  <si>
    <t>Entamoeba</t>
  </si>
  <si>
    <t>Ascaris</t>
  </si>
  <si>
    <t xml:space="preserve"> Ancylostoma</t>
  </si>
  <si>
    <t>*0.05</t>
  </si>
  <si>
    <t>Sex</t>
  </si>
  <si>
    <t>BMI</t>
  </si>
  <si>
    <t>Age</t>
  </si>
  <si>
    <t>KEGG PATHWAY</t>
  </si>
  <si>
    <t>Relative Abundance (%)</t>
  </si>
  <si>
    <t>Isoquinoline alkaloid biosynthesis</t>
  </si>
  <si>
    <t>Amoebiasis</t>
  </si>
  <si>
    <t>Retinol metabolism</t>
  </si>
  <si>
    <t>Germination</t>
  </si>
  <si>
    <t>Primary immunodeficiency</t>
  </si>
  <si>
    <t>Arachidonic acid metabolism</t>
  </si>
  <si>
    <t>Biosynthesis of siderophore group nonribosomal peptides</t>
  </si>
  <si>
    <t>Cellular antigens</t>
  </si>
  <si>
    <t>MAPK signaling pathway yeast</t>
  </si>
  <si>
    <t>Steroid hormone biosynthesis</t>
  </si>
  <si>
    <t>Aminobenzoate degradation</t>
  </si>
  <si>
    <t>RNA transport</t>
  </si>
  <si>
    <t>Tetracycline biosynthesis</t>
  </si>
  <si>
    <t>Cytoskeleton proteins</t>
  </si>
  <si>
    <t>Linoleic acid metabolism</t>
  </si>
  <si>
    <t>Chloroalkane and chloroalkene degradation</t>
  </si>
  <si>
    <t>Phosphonate and phosphinate metabolism</t>
  </si>
  <si>
    <t>Carbohydrate digestion and absorption</t>
  </si>
  <si>
    <t>Bacterial invasion of epithelial cells</t>
  </si>
  <si>
    <t>Meiosis yeast</t>
  </si>
  <si>
    <t>Protein digestion and absorption</t>
  </si>
  <si>
    <t>Glycosyltransferases</t>
  </si>
  <si>
    <t>Tropane piperidine and pyridine alkaloid biosynthesis</t>
  </si>
  <si>
    <t>Cell division</t>
  </si>
  <si>
    <t>One carbon pool by folate</t>
  </si>
  <si>
    <t>Methane metabolism</t>
  </si>
  <si>
    <t>Vibrio cholerae pathogenic cycle</t>
  </si>
  <si>
    <t>Metabolism of cofactors and vitamins</t>
  </si>
  <si>
    <t>Toluene degradation</t>
  </si>
  <si>
    <t>Ubiquinone and other terpenoid quinone biosynthesis</t>
  </si>
  <si>
    <t>Penicillin and cephalosporin biosynthesis</t>
  </si>
  <si>
    <t>Restriction enzyme</t>
  </si>
  <si>
    <t>Zeatin biosynthesis</t>
  </si>
  <si>
    <t>Bisphenol degradation</t>
  </si>
  <si>
    <t>Nitrotoluene degradation</t>
  </si>
  <si>
    <t>Mineral absorption</t>
  </si>
  <si>
    <t>Sulfur relay system</t>
  </si>
  <si>
    <t>Valine leucine and isoleucine biosynthesis</t>
  </si>
  <si>
    <t>Drug metabolism other enzymes</t>
  </si>
  <si>
    <t>Starch and sucrose metabolism</t>
  </si>
  <si>
    <t>Biosynthesis of vancomycin group antibiotics</t>
  </si>
  <si>
    <t>Pentose and glucuronate interconversions</t>
  </si>
  <si>
    <t>Primary bile acid biosynthesis</t>
  </si>
  <si>
    <t>Secondary bile acid biosynthesis</t>
  </si>
  <si>
    <t>Glycosphingolipid biosynthesis ganglio series</t>
  </si>
  <si>
    <t>Flavone and flavonol biosynthesis</t>
  </si>
  <si>
    <t>Butirosin and neomycin biosynthesis</t>
  </si>
  <si>
    <t>Naphthalene degradation</t>
  </si>
  <si>
    <t>Aminoacyl tRNA biosynthesis</t>
  </si>
  <si>
    <t>Glycerolipid metabolism</t>
  </si>
  <si>
    <t>beta Alanine metabolism</t>
  </si>
  <si>
    <t>Vitamin B6 metabolism</t>
  </si>
  <si>
    <t>Protein folding and associated processing</t>
  </si>
  <si>
    <t>Bacterial chemotaxis</t>
  </si>
  <si>
    <t>Glutathione metabolism</t>
  </si>
  <si>
    <t>Glycosphingolipid biosynthesis globo series</t>
  </si>
  <si>
    <t>Arginine and proline metabolism</t>
  </si>
  <si>
    <t>Glyoxylate and dicarboxylate metabolism</t>
  </si>
  <si>
    <t>Plant pathogen interaction</t>
  </si>
  <si>
    <t>N Glycan biosynthesis</t>
  </si>
  <si>
    <t>Ethylbenzene degradation</t>
  </si>
  <si>
    <t>Alzheimers disease</t>
  </si>
  <si>
    <t>Fructose and mannose metabolism</t>
  </si>
  <si>
    <t>Fatty acid biosynthesis</t>
  </si>
  <si>
    <t>Galactose metabolism</t>
  </si>
  <si>
    <t>Geraniol degradation</t>
  </si>
  <si>
    <t>Proximal tubule bicarbonate reclamation</t>
  </si>
  <si>
    <t>Transcription related proteins</t>
  </si>
  <si>
    <t>Styrene degradation</t>
  </si>
  <si>
    <t>Ubiquitin system</t>
  </si>
  <si>
    <t>Chaperones and folding catalysts</t>
  </si>
  <si>
    <t>Other ion coupled transporters</t>
  </si>
  <si>
    <t>Bacterial toxins</t>
  </si>
  <si>
    <t>Butanoate metabolism</t>
  </si>
  <si>
    <t>Protein export</t>
  </si>
  <si>
    <t>Thiamine metabolism</t>
  </si>
  <si>
    <t>Polyketide sugar unit biosynthesis</t>
  </si>
  <si>
    <t>Glycosaminoglycan degradation</t>
  </si>
  <si>
    <t>Renal cell carcinoma</t>
  </si>
  <si>
    <t>Phenylalanine metabolism</t>
  </si>
  <si>
    <t>Transporters</t>
  </si>
  <si>
    <t>Biosynthesis and biodegradation of secondary metabolites</t>
  </si>
  <si>
    <t>Protein kinases</t>
  </si>
  <si>
    <t>Phosphatidylinositol signaling system</t>
  </si>
  <si>
    <t>D Alanine metabolism</t>
  </si>
  <si>
    <t>Phosphotransferase system PTS</t>
  </si>
  <si>
    <t>Biotin metabolism</t>
  </si>
  <si>
    <t>Lysine biosynthesis</t>
  </si>
  <si>
    <t>Terpenoid backbone biosynthesis</t>
  </si>
  <si>
    <t>Bacterial secretion system</t>
  </si>
  <si>
    <t>Peptidases</t>
  </si>
  <si>
    <t>Two component system</t>
  </si>
  <si>
    <t>Polycyclic aromatic hydrocarbon degradation</t>
  </si>
  <si>
    <t>Photosynthesis</t>
  </si>
  <si>
    <t>Secretion system</t>
  </si>
  <si>
    <t>Staphylococcus aureus infection</t>
  </si>
  <si>
    <t>Phenylalanine tyrosine and tryptophan biosynthesis</t>
  </si>
  <si>
    <t>African trypanosomiasis</t>
  </si>
  <si>
    <t>Limonene and pinene degradation</t>
  </si>
  <si>
    <t>DNA repair and recombination proteins</t>
  </si>
  <si>
    <t>Translation factors</t>
  </si>
  <si>
    <t>Epithelial cell signaling in Helicobacter pylori infection</t>
  </si>
  <si>
    <t>Inorganic ion transport and metabolism</t>
  </si>
  <si>
    <t>Oxidative phosphorylation</t>
  </si>
  <si>
    <t>Atrazine degradation</t>
  </si>
  <si>
    <t>Lysosome</t>
  </si>
  <si>
    <t>Drug metabolism cytochrome P450</t>
  </si>
  <si>
    <t>Lipoic acid metabolism</t>
  </si>
  <si>
    <t>PPAR signaling pathway</t>
  </si>
  <si>
    <t>Biosynthesis of unsaturated fatty acids</t>
  </si>
  <si>
    <t>Chromosome</t>
  </si>
  <si>
    <t>Fluorobenzoate degradation</t>
  </si>
  <si>
    <t>Other transporters</t>
  </si>
  <si>
    <t>Phenylpropanoid biosynthesis</t>
  </si>
  <si>
    <t>Photosynthesis proteins</t>
  </si>
  <si>
    <t>Others</t>
  </si>
  <si>
    <t>Ascorbate and aldarate metabolism</t>
  </si>
  <si>
    <t>Lipid metabolism</t>
  </si>
  <si>
    <t>Biosynthesis of ansamycins</t>
  </si>
  <si>
    <t>Nicotinate and nicotinamide metabolism</t>
  </si>
  <si>
    <t>Pantothenate and CoA biosynthesis</t>
  </si>
  <si>
    <t>Glycerophospholipid metabolism</t>
  </si>
  <si>
    <t>Riboflavin metabolism</t>
  </si>
  <si>
    <t>Electron transfer carriers</t>
  </si>
  <si>
    <t>Glycan biosynthesis and metabolism</t>
  </si>
  <si>
    <t>RNA degradation</t>
  </si>
  <si>
    <t>C5 Branched dibasic acid metabolism</t>
  </si>
  <si>
    <t>Chlorocyclohexane and chlorobenzene degradation</t>
  </si>
  <si>
    <t>Metabolism of xenobiotics by cytochrome P450</t>
  </si>
  <si>
    <t>Pertussis</t>
  </si>
  <si>
    <t>Type I diabetes mellitus</t>
  </si>
  <si>
    <t>Xylene degradation</t>
  </si>
  <si>
    <t>Protein processing in endoplasmic reticulum</t>
  </si>
  <si>
    <t>Energy metabolism</t>
  </si>
  <si>
    <t>Caprolactam degradation</t>
  </si>
  <si>
    <t>Other glycan degradation</t>
  </si>
  <si>
    <t>RNA polymerase</t>
  </si>
  <si>
    <t>Prion diseases</t>
  </si>
  <si>
    <t>Ribosome</t>
  </si>
  <si>
    <t>Pathways in cancer</t>
  </si>
  <si>
    <t>Transcription machinery</t>
  </si>
  <si>
    <t>Function unknown</t>
  </si>
  <si>
    <t>ABC transporters</t>
  </si>
  <si>
    <t>Ribosome Biogenesis</t>
  </si>
  <si>
    <t>D Glutamine and D glutamate metabolism</t>
  </si>
  <si>
    <t>Insulin signaling pathway</t>
  </si>
  <si>
    <t>Nitrogen metabolism</t>
  </si>
  <si>
    <t>NOD like receptor signaling pathway</t>
  </si>
  <si>
    <t>Proteasome</t>
  </si>
  <si>
    <t>Cell motility and secretion</t>
  </si>
  <si>
    <t>Cysteine and methionine metabolism</t>
  </si>
  <si>
    <t>Replication recombination and repair proteins</t>
  </si>
  <si>
    <t>Sporulation</t>
  </si>
  <si>
    <t>Translation proteins</t>
  </si>
  <si>
    <t>Type II diabetes mellitus</t>
  </si>
  <si>
    <t>Selenocompound metabolism</t>
  </si>
  <si>
    <t>Homologous recombination</t>
  </si>
  <si>
    <t>Propanoate metabolism</t>
  </si>
  <si>
    <t>Pentose phosphate pathway</t>
  </si>
  <si>
    <t>DNA replication</t>
  </si>
  <si>
    <t>Flagellar assembly</t>
  </si>
  <si>
    <t>General function prediction only</t>
  </si>
  <si>
    <t>Cell cycle Caulobacter</t>
  </si>
  <si>
    <t>Amino acid metabolism</t>
  </si>
  <si>
    <t>Antigen processing and presentation</t>
  </si>
  <si>
    <t>Bacterial motility proteins</t>
  </si>
  <si>
    <t>Inositol phosphate metabolism</t>
  </si>
  <si>
    <t>Mismatch repair</t>
  </si>
  <si>
    <t>Progesterone mediated oocyte maturation</t>
  </si>
  <si>
    <t>Base excision repair</t>
  </si>
  <si>
    <t>Huntingtons disease</t>
  </si>
  <si>
    <t>Ribosome biogenesis in eukaryotes</t>
  </si>
  <si>
    <t>Prenyltransferases</t>
  </si>
  <si>
    <t>Nucleotide excision repair</t>
  </si>
  <si>
    <t>Synthesis and degradation of ketone bodies</t>
  </si>
  <si>
    <t>Cyanoamino acid metabolism</t>
  </si>
  <si>
    <t>Glycolysis / Gluconeogenesis</t>
  </si>
  <si>
    <t>Amyotrophic lateral sclerosis ALS</t>
  </si>
  <si>
    <t>Lysine degradation</t>
  </si>
  <si>
    <t>Pyruvate metabolism</t>
  </si>
  <si>
    <t>Sphingolipid metabolism</t>
  </si>
  <si>
    <t>Streptomycin biosynthesis</t>
  </si>
  <si>
    <t>Sulfur metabolism</t>
  </si>
  <si>
    <t>Taurine and hypotaurine metabolism</t>
  </si>
  <si>
    <t>Folate biosynthesis</t>
  </si>
  <si>
    <t>Dioxin degradation</t>
  </si>
  <si>
    <t>Lipid biosynthesis proteins</t>
  </si>
  <si>
    <t>Amino sugar and nucleotide sugar metabolism</t>
  </si>
  <si>
    <t>Signal transduction mechanisms</t>
  </si>
  <si>
    <t>Carbon fixation pathways in prokaryotes</t>
  </si>
  <si>
    <t>Purine metabolism</t>
  </si>
  <si>
    <t>Carbohydrate metabolism</t>
  </si>
  <si>
    <t>Tuberculosis</t>
  </si>
  <si>
    <t>Valine leucine and isoleucine degradation</t>
  </si>
  <si>
    <t>Peptidoglycan biosynthesis</t>
  </si>
  <si>
    <t>Pyrimidine metabolism</t>
  </si>
  <si>
    <t>Novobiocin biosynthesis</t>
  </si>
  <si>
    <t>alpha Linolenic acid metabolism</t>
  </si>
  <si>
    <t>beta Lactam resistance</t>
  </si>
  <si>
    <t>Citrate cycle TCA cycle</t>
  </si>
  <si>
    <t>DNA replication proteins</t>
  </si>
  <si>
    <t>Glutamatergic synapse</t>
  </si>
  <si>
    <t>Prostate cancer</t>
  </si>
  <si>
    <t>Fatty acid metabolism</t>
  </si>
  <si>
    <t>Ion channels</t>
  </si>
  <si>
    <t>Nucleotide metabolism</t>
  </si>
  <si>
    <t>Benzoate degradation</t>
  </si>
  <si>
    <t>Lipopolysaccharide biosynthesis</t>
  </si>
  <si>
    <t>Membrane and intracellular structural molecules</t>
  </si>
  <si>
    <t>Alanine aspartate and glutamate metabolism</t>
  </si>
  <si>
    <t>Tryptophan metabolism</t>
  </si>
  <si>
    <t>Tyrosine metabolism</t>
  </si>
  <si>
    <t>Adipocytokine signaling pathway</t>
  </si>
  <si>
    <t>Porphyrin and chlorophyll metabolism</t>
  </si>
  <si>
    <t>Peroxisome</t>
  </si>
  <si>
    <t>Carbon fixation in photosynthetic organisms</t>
  </si>
  <si>
    <t>Glycine serine and threonine metabolism</t>
  </si>
  <si>
    <t>Amino acid related enzymes</t>
  </si>
  <si>
    <t>Histidine metabolism</t>
  </si>
  <si>
    <t>Pores ion channels</t>
  </si>
  <si>
    <t>Transcription factors</t>
  </si>
  <si>
    <t>Merged OTU (93)</t>
  </si>
  <si>
    <t>Partially merged OTU (311)</t>
  </si>
  <si>
    <t>Ancestry (Pygmy vs Bantu)</t>
  </si>
  <si>
    <t>Location (6 villages)</t>
  </si>
  <si>
    <t>Fish consumption</t>
  </si>
  <si>
    <t>Ind</t>
  </si>
  <si>
    <t>Ancestral Subsistence</t>
  </si>
  <si>
    <t>Genetic Ancestry</t>
  </si>
  <si>
    <t>Fecal replicate</t>
  </si>
  <si>
    <t>Parasites</t>
  </si>
  <si>
    <t>Meat</t>
  </si>
  <si>
    <t>Fish</t>
  </si>
  <si>
    <t>Shrimp</t>
  </si>
  <si>
    <t>Cereal</t>
  </si>
  <si>
    <t>Vegetable</t>
  </si>
  <si>
    <t>Nut</t>
  </si>
  <si>
    <t>Fruit</t>
  </si>
  <si>
    <t>Spices</t>
  </si>
  <si>
    <t>Cake</t>
  </si>
  <si>
    <t>Coffee</t>
  </si>
  <si>
    <t>Sugar</t>
  </si>
  <si>
    <t>Alcohol</t>
  </si>
  <si>
    <t>M</t>
  </si>
  <si>
    <t>Hunter-gatherer</t>
  </si>
  <si>
    <t>Pygmy</t>
  </si>
  <si>
    <t>Bidou</t>
  </si>
  <si>
    <t>N</t>
  </si>
  <si>
    <t>ASC, TRI</t>
  </si>
  <si>
    <t>F</t>
  </si>
  <si>
    <t>ASC, TRI, ANC, ENT</t>
  </si>
  <si>
    <t>Neg</t>
  </si>
  <si>
    <t>+ 7days</t>
  </si>
  <si>
    <t>ASC, ANC, ENT</t>
  </si>
  <si>
    <t>NA</t>
  </si>
  <si>
    <t>TRI</t>
  </si>
  <si>
    <t>Makouré</t>
  </si>
  <si>
    <t>ASC, ENT</t>
  </si>
  <si>
    <t>TRI, ENT</t>
  </si>
  <si>
    <t>ASC</t>
  </si>
  <si>
    <t>Bandevouri</t>
  </si>
  <si>
    <t>TRI, ANC, ENT</t>
  </si>
  <si>
    <t>ANC, ENT</t>
  </si>
  <si>
    <t>TRI, ASC, ANC</t>
  </si>
  <si>
    <t>Ndtoua</t>
  </si>
  <si>
    <t>ENT</t>
  </si>
  <si>
    <t>Farmer</t>
  </si>
  <si>
    <t>Bantu</t>
  </si>
  <si>
    <t>TRI, ANC</t>
  </si>
  <si>
    <t>ASC, TRI, ENT</t>
  </si>
  <si>
    <t>Afan Essokié</t>
  </si>
  <si>
    <t>Akak</t>
  </si>
  <si>
    <t>ASC, TRI, ANC</t>
  </si>
  <si>
    <t>Fisher</t>
  </si>
  <si>
    <t>Ebodié</t>
  </si>
  <si>
    <t>ANC</t>
  </si>
  <si>
    <t>+ 1 day</t>
  </si>
  <si>
    <t>q-values</t>
  </si>
  <si>
    <t>Weight (kg)</t>
  </si>
  <si>
    <t>Height (m)</t>
  </si>
  <si>
    <t>Far(S)</t>
  </si>
  <si>
    <t>Far(N)</t>
  </si>
  <si>
    <r>
      <rPr>
        <b/>
        <sz val="11"/>
        <color theme="1"/>
        <rFont val="Arial"/>
      </rPr>
      <t xml:space="preserve">Number of significant taxa  </t>
    </r>
    <r>
      <rPr>
        <sz val="11"/>
        <color theme="1"/>
        <rFont val="Arial"/>
      </rPr>
      <t xml:space="preserve">                  (linear regression)</t>
    </r>
  </si>
  <si>
    <r>
      <rPr>
        <b/>
        <i/>
        <sz val="11"/>
        <color theme="1"/>
        <rFont val="Arial"/>
      </rPr>
      <t>Entamoeba</t>
    </r>
    <r>
      <rPr>
        <b/>
        <sz val="11"/>
        <color theme="1"/>
        <rFont val="Arial"/>
      </rPr>
      <t xml:space="preserve"> infection</t>
    </r>
  </si>
  <si>
    <r>
      <rPr>
        <i/>
        <sz val="11"/>
        <color theme="1"/>
        <rFont val="Arial"/>
      </rPr>
      <t>Ancylostoma</t>
    </r>
    <r>
      <rPr>
        <sz val="11"/>
        <color theme="1"/>
        <rFont val="Arial"/>
      </rPr>
      <t xml:space="preserve"> infection</t>
    </r>
  </si>
  <si>
    <r>
      <t xml:space="preserve">Bacteroidetes Bacteroidia Bacteroidales Paraprevotellaceae </t>
    </r>
    <r>
      <rPr>
        <i/>
        <sz val="11"/>
        <color theme="1"/>
        <rFont val="Arial"/>
      </rPr>
      <t>Prevotella</t>
    </r>
  </si>
  <si>
    <r>
      <t>Bacteroidetes Bacteroidia Bacteroidales Porphyromonadaceae</t>
    </r>
    <r>
      <rPr>
        <i/>
        <sz val="11"/>
        <color theme="1"/>
        <rFont val="Arial"/>
      </rPr>
      <t xml:space="preserve"> Parabacteroides</t>
    </r>
  </si>
  <si>
    <r>
      <t xml:space="preserve">Bacteroidetes Bacteroidia Bacteroidales Prevotellaceae </t>
    </r>
    <r>
      <rPr>
        <i/>
        <sz val="11"/>
        <color theme="1"/>
        <rFont val="Arial"/>
      </rPr>
      <t>Prevotella copri</t>
    </r>
  </si>
  <si>
    <r>
      <t>Firmicutes Bacilli Lactobacillales Streptococcaceae</t>
    </r>
    <r>
      <rPr>
        <i/>
        <sz val="11"/>
        <color theme="1"/>
        <rFont val="Arial"/>
      </rPr>
      <t xml:space="preserve"> Streptococcus</t>
    </r>
  </si>
  <si>
    <r>
      <t xml:space="preserve">Firmicutes Clostridia Clostridiales Lachnospiraceae </t>
    </r>
    <r>
      <rPr>
        <i/>
        <sz val="11"/>
        <color theme="1"/>
        <rFont val="Arial"/>
      </rPr>
      <t>Butyrivibrio</t>
    </r>
  </si>
  <si>
    <r>
      <t xml:space="preserve">Firmicutes Clostridia Clostridiales Ruminococcaceae </t>
    </r>
    <r>
      <rPr>
        <i/>
        <sz val="11"/>
        <color theme="1"/>
        <rFont val="Arial"/>
      </rPr>
      <t>Oscillospira</t>
    </r>
  </si>
  <si>
    <r>
      <t xml:space="preserve">Firmicutes Clostridia Clostridiales Ruminococcaceae </t>
    </r>
    <r>
      <rPr>
        <i/>
        <sz val="11"/>
        <color theme="1"/>
        <rFont val="Arial"/>
      </rPr>
      <t>Ruminococcus bromii</t>
    </r>
  </si>
  <si>
    <r>
      <t xml:space="preserve">Proteobacteria Deltaproteobacteria Desulfovibrionales Desulfovibrionaceae </t>
    </r>
    <r>
      <rPr>
        <i/>
        <sz val="11"/>
        <color theme="1"/>
        <rFont val="Arial"/>
      </rPr>
      <t>Desulfovibrio</t>
    </r>
  </si>
  <si>
    <r>
      <t xml:space="preserve">Proteobacteria Gammaproteobacteria Pasteurellales Pasteurellaceae </t>
    </r>
    <r>
      <rPr>
        <i/>
        <sz val="11"/>
        <color theme="1"/>
        <rFont val="Arial"/>
      </rPr>
      <t>Haemophilus parainfluenzae</t>
    </r>
  </si>
  <si>
    <r>
      <t xml:space="preserve">Spirochaetes Spirochaetes Spirochaetales Spirochaetaceae </t>
    </r>
    <r>
      <rPr>
        <i/>
        <sz val="11"/>
        <color theme="1"/>
        <rFont val="Arial"/>
      </rPr>
      <t>Treponema</t>
    </r>
  </si>
  <si>
    <r>
      <t>Bacteroidetes Bacteroidia Bacteroidales Paraprevotellaceae</t>
    </r>
    <r>
      <rPr>
        <i/>
        <sz val="11"/>
        <color theme="1"/>
        <rFont val="Arial"/>
      </rPr>
      <t xml:space="preserve"> Prevotella</t>
    </r>
  </si>
  <si>
    <r>
      <t xml:space="preserve">Firmicutes Bacilli Lactobacillales Streptococcaceae </t>
    </r>
    <r>
      <rPr>
        <i/>
        <sz val="11"/>
        <color theme="1"/>
        <rFont val="Arial"/>
      </rPr>
      <t>Streptococcus</t>
    </r>
  </si>
  <si>
    <r>
      <t>Firmicutes Clostridia Clostridiales Ruminococcaceae</t>
    </r>
    <r>
      <rPr>
        <i/>
        <sz val="11"/>
        <color theme="1"/>
        <rFont val="Arial"/>
      </rPr>
      <t xml:space="preserve"> Oscillospira</t>
    </r>
  </si>
  <si>
    <r>
      <t>Firmicutes Clostridia Clostridiales Ruminococcaceae</t>
    </r>
    <r>
      <rPr>
        <i/>
        <sz val="11"/>
        <color theme="1"/>
        <rFont val="Arial"/>
      </rPr>
      <t xml:space="preserve"> Ruminococcus bromii</t>
    </r>
  </si>
  <si>
    <r>
      <t>Proteobacteria Deltaproteobacteria Desulfovibrionales Desulfovibrionaceae</t>
    </r>
    <r>
      <rPr>
        <i/>
        <sz val="11"/>
        <color theme="1"/>
        <rFont val="Arial"/>
      </rPr>
      <t xml:space="preserve"> Desulfovibrio</t>
    </r>
  </si>
  <si>
    <r>
      <t>Actinobacteria Actinobacteria Bifidobacteriales Bifidobacteriaceae</t>
    </r>
    <r>
      <rPr>
        <i/>
        <sz val="11"/>
        <color rgb="FF000000"/>
        <rFont val="Arial"/>
      </rPr>
      <t xml:space="preserve"> Bifidobacterium</t>
    </r>
  </si>
  <si>
    <r>
      <t xml:space="preserve">Actinobacteria Actinobacteria Bifidobacteriales Bifidobacteriaceae </t>
    </r>
    <r>
      <rPr>
        <i/>
        <sz val="11"/>
        <color rgb="FF000000"/>
        <rFont val="Arial"/>
      </rPr>
      <t>Bifidobacterium adolescentis</t>
    </r>
  </si>
  <si>
    <r>
      <t>Firmicutes Clostridia Clostridiales Clostridiaceae</t>
    </r>
    <r>
      <rPr>
        <i/>
        <sz val="11"/>
        <color rgb="FF000000"/>
        <rFont val="Arial"/>
      </rPr>
      <t xml:space="preserve"> Sarcina</t>
    </r>
  </si>
  <si>
    <r>
      <t>Firmicutes Clostridia Clostridiales Lachnospiraceae</t>
    </r>
    <r>
      <rPr>
        <i/>
        <sz val="11"/>
        <color rgb="FF000000"/>
        <rFont val="Arial"/>
      </rPr>
      <t xml:space="preserve"> Anaerostipes</t>
    </r>
  </si>
  <si>
    <r>
      <t xml:space="preserve">Firmicutes Clostridia Clostridiales Lachnospiraceae </t>
    </r>
    <r>
      <rPr>
        <i/>
        <sz val="11"/>
        <color rgb="FF000000"/>
        <rFont val="Arial"/>
      </rPr>
      <t>Ruminococcus</t>
    </r>
  </si>
  <si>
    <r>
      <t xml:space="preserve">Firmicutes Clostridia Clostridiales Lachnospiraceae </t>
    </r>
    <r>
      <rPr>
        <i/>
        <sz val="11"/>
        <color rgb="FF000000"/>
        <rFont val="Arial"/>
      </rPr>
      <t>Ruminococcus gnavus</t>
    </r>
  </si>
  <si>
    <r>
      <t>Firmicutes Clostridia Clostridiales Ruminococcaceae</t>
    </r>
    <r>
      <rPr>
        <i/>
        <sz val="11"/>
        <color rgb="FF000000"/>
        <rFont val="Arial"/>
      </rPr>
      <t xml:space="preserve"> Ruminococcus bromii</t>
    </r>
  </si>
  <si>
    <r>
      <t xml:space="preserve">Firmicutes Clostridia Clostridiales Clostridiaceae </t>
    </r>
    <r>
      <rPr>
        <i/>
        <sz val="11"/>
        <color rgb="FF000000"/>
        <rFont val="Arial"/>
      </rPr>
      <t>Sarcina</t>
    </r>
  </si>
  <si>
    <r>
      <t xml:space="preserve">Firmicutes Clostridia Clostridiales Lachnospiraceae </t>
    </r>
    <r>
      <rPr>
        <i/>
        <sz val="11"/>
        <color rgb="FF000000"/>
        <rFont val="Arial"/>
      </rPr>
      <t>Anaerostipes</t>
    </r>
  </si>
  <si>
    <r>
      <t xml:space="preserve">Firmicutes Clostridia Clostridiales Veillonellaceae </t>
    </r>
    <r>
      <rPr>
        <i/>
        <sz val="11"/>
        <color rgb="FF000000"/>
        <rFont val="Arial"/>
      </rPr>
      <t>Veillonella dispar</t>
    </r>
  </si>
  <si>
    <r>
      <t>Firmicutes Erysipelotrichi Erysipelotrichales Erysipelotrichaceae</t>
    </r>
    <r>
      <rPr>
        <i/>
        <sz val="11"/>
        <color rgb="FF000000"/>
        <rFont val="Arial"/>
      </rPr>
      <t xml:space="preserve"> p-75-a5</t>
    </r>
  </si>
  <si>
    <r>
      <rPr>
        <b/>
        <i/>
        <sz val="11"/>
        <color theme="1"/>
        <rFont val="Arial"/>
      </rPr>
      <t>Ent</t>
    </r>
    <r>
      <rPr>
        <b/>
        <sz val="11"/>
        <color theme="1"/>
        <rFont val="Arial"/>
      </rPr>
      <t>-</t>
    </r>
  </si>
  <si>
    <t>Subsistence (Fis, Far(S), Far(N), HG)</t>
  </si>
  <si>
    <t>Trichuris</t>
  </si>
  <si>
    <t>Farmers (North)</t>
  </si>
  <si>
    <t>Farmers (South)</t>
  </si>
  <si>
    <t>Fishing population</t>
  </si>
  <si>
    <t>Hunter-gatherers</t>
  </si>
  <si>
    <t>Predicted Group (# of individuals)</t>
  </si>
  <si>
    <t>Source community</t>
  </si>
  <si>
    <t>*0.007</t>
  </si>
  <si>
    <t>*0.02</t>
  </si>
  <si>
    <t>***0.0001</t>
  </si>
  <si>
    <t>***0.0003</t>
  </si>
  <si>
    <t>***0.0004</t>
  </si>
  <si>
    <t>*0.04</t>
  </si>
  <si>
    <t xml:space="preserve"> 407 OTUs  (merged, unfiltered)</t>
  </si>
  <si>
    <t>93 OTUs  (merged, filtered)</t>
  </si>
  <si>
    <t>***0.0002</t>
  </si>
  <si>
    <t>5309 OTUs  (unmerged, unfiltered)</t>
  </si>
  <si>
    <t>3108 OTUs  (partially merged, unfiltered)</t>
  </si>
  <si>
    <t>*0.01</t>
  </si>
  <si>
    <t>**0.003</t>
  </si>
  <si>
    <t>**0.007</t>
  </si>
  <si>
    <t>Table 1</t>
  </si>
  <si>
    <t>Table 2</t>
  </si>
  <si>
    <t>Table 3</t>
  </si>
  <si>
    <t>Table 4</t>
  </si>
  <si>
    <t xml:space="preserve">Table 5 </t>
  </si>
  <si>
    <t>Table 6</t>
  </si>
  <si>
    <t>Table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</si>
</sst>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E+00"/>
    <numFmt numFmtId="165" formatCode="0.000"/>
    <numFmt numFmtId="166" formatCode="00"/>
    <numFmt numFmtId="167" formatCode="0.0"/>
  </numFmts>
  <fonts count="1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Arial"/>
    </font>
    <font>
      <sz val="11"/>
      <color theme="1"/>
      <name val="Arial"/>
    </font>
    <font>
      <b/>
      <sz val="11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name val="Arial"/>
    </font>
    <font>
      <sz val="12"/>
      <color theme="1"/>
      <name val="Arial"/>
    </font>
    <font>
      <i/>
      <sz val="11"/>
      <color rgb="FF000000"/>
      <name val="Arial"/>
    </font>
    <font>
      <b/>
      <sz val="11"/>
      <color theme="1"/>
      <name val="Arial"/>
    </font>
    <font>
      <b/>
      <i/>
      <sz val="11"/>
      <color theme="1"/>
      <name val="Arial"/>
    </font>
    <font>
      <i/>
      <sz val="11"/>
      <color theme="1"/>
      <name val="Arial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Arial"/>
    </font>
    <font>
      <b/>
      <sz val="12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9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Border="1"/>
    <xf numFmtId="0" fontId="5" fillId="0" borderId="13" xfId="0" applyFont="1" applyBorder="1" applyAlignment="1">
      <alignment horizontal="center"/>
    </xf>
    <xf numFmtId="0" fontId="9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center"/>
    </xf>
    <xf numFmtId="164" fontId="5" fillId="4" borderId="13" xfId="0" applyNumberFormat="1" applyFont="1" applyFill="1" applyBorder="1" applyAlignment="1">
      <alignment horizontal="center"/>
    </xf>
    <xf numFmtId="165" fontId="5" fillId="4" borderId="13" xfId="0" applyNumberFormat="1" applyFont="1" applyFill="1" applyBorder="1" applyAlignment="1">
      <alignment horizontal="center"/>
    </xf>
    <xf numFmtId="165" fontId="5" fillId="2" borderId="13" xfId="0" applyNumberFormat="1" applyFont="1" applyFill="1" applyBorder="1" applyAlignment="1">
      <alignment horizontal="center"/>
    </xf>
    <xf numFmtId="165" fontId="5" fillId="0" borderId="11" xfId="0" applyNumberFormat="1" applyFont="1" applyBorder="1" applyAlignment="1">
      <alignment horizontal="center"/>
    </xf>
    <xf numFmtId="165" fontId="5" fillId="0" borderId="13" xfId="0" applyNumberFormat="1" applyFont="1" applyFill="1" applyBorder="1" applyAlignment="1">
      <alignment horizontal="center"/>
    </xf>
    <xf numFmtId="2" fontId="12" fillId="5" borderId="13" xfId="0" applyNumberFormat="1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left" vertical="center" wrapText="1"/>
    </xf>
    <xf numFmtId="164" fontId="5" fillId="0" borderId="13" xfId="0" applyNumberFormat="1" applyFont="1" applyBorder="1" applyAlignment="1">
      <alignment horizontal="center"/>
    </xf>
    <xf numFmtId="165" fontId="5" fillId="0" borderId="13" xfId="0" applyNumberFormat="1" applyFont="1" applyBorder="1" applyAlignment="1">
      <alignment horizont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13" xfId="0" applyFont="1" applyBorder="1"/>
    <xf numFmtId="0" fontId="5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wrapText="1"/>
    </xf>
    <xf numFmtId="0" fontId="12" fillId="0" borderId="13" xfId="0" applyFont="1" applyBorder="1"/>
    <xf numFmtId="0" fontId="12" fillId="0" borderId="13" xfId="0" applyFont="1" applyBorder="1" applyAlignment="1">
      <alignment horizontal="center"/>
    </xf>
    <xf numFmtId="0" fontId="12" fillId="0" borderId="13" xfId="0" applyFont="1" applyFill="1" applyBorder="1"/>
    <xf numFmtId="0" fontId="12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13" xfId="0" applyFont="1" applyFill="1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66" fontId="8" fillId="0" borderId="13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67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1" fontId="9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right" vertical="center"/>
    </xf>
    <xf numFmtId="0" fontId="12" fillId="5" borderId="4" xfId="0" applyFont="1" applyFill="1" applyBorder="1" applyAlignment="1">
      <alignment horizontal="right" vertical="center"/>
    </xf>
    <xf numFmtId="0" fontId="12" fillId="5" borderId="14" xfId="0" applyFont="1" applyFill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wrapText="1"/>
    </xf>
    <xf numFmtId="0" fontId="5" fillId="3" borderId="13" xfId="0" applyFont="1" applyFill="1" applyBorder="1"/>
    <xf numFmtId="0" fontId="4" fillId="0" borderId="13" xfId="0" applyFont="1" applyFill="1" applyBorder="1" applyAlignment="1">
      <alignment horizontal="center"/>
    </xf>
    <xf numFmtId="11" fontId="5" fillId="0" borderId="13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right" vertical="center"/>
    </xf>
    <xf numFmtId="0" fontId="12" fillId="5" borderId="10" xfId="0" applyFont="1" applyFill="1" applyBorder="1" applyAlignment="1">
      <alignment horizontal="right" vertical="center"/>
    </xf>
    <xf numFmtId="0" fontId="12" fillId="5" borderId="11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2" fillId="0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</cellXfs>
  <cellStyles count="1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66"/>
  <sheetViews>
    <sheetView workbookViewId="0">
      <selection sqref="A1:B1"/>
    </sheetView>
  </sheetViews>
  <sheetFormatPr baseColWidth="10" defaultRowHeight="15" x14ac:dyDescent="0"/>
  <cols>
    <col min="1" max="1" width="6" style="2" bestFit="1" customWidth="1"/>
    <col min="2" max="2" width="5.6640625" style="2" bestFit="1" customWidth="1"/>
    <col min="3" max="3" width="14.5" style="2" bestFit="1" customWidth="1"/>
    <col min="4" max="4" width="14.5" style="2" customWidth="1"/>
    <col min="5" max="5" width="12.6640625" style="2" bestFit="1" customWidth="1"/>
    <col min="6" max="6" width="5.1640625" style="2" bestFit="1" customWidth="1"/>
    <col min="7" max="8" width="8.6640625" style="2" customWidth="1"/>
    <col min="9" max="9" width="5.1640625" style="2" bestFit="1" customWidth="1"/>
    <col min="10" max="10" width="10.83203125" style="2"/>
    <col min="11" max="11" width="16.5" style="2" bestFit="1" customWidth="1"/>
    <col min="12" max="12" width="6.5" style="2" bestFit="1" customWidth="1"/>
    <col min="13" max="13" width="5.1640625" style="2" bestFit="1" customWidth="1"/>
    <col min="14" max="14" width="8.33203125" style="2" bestFit="1" customWidth="1"/>
    <col min="15" max="15" width="7.5" style="2" bestFit="1" customWidth="1"/>
    <col min="16" max="16" width="11.1640625" style="2" bestFit="1" customWidth="1"/>
    <col min="17" max="17" width="5" style="2" bestFit="1" customWidth="1"/>
    <col min="18" max="18" width="6" style="2" bestFit="1" customWidth="1"/>
    <col min="19" max="19" width="7.33203125" style="2" bestFit="1" customWidth="1"/>
    <col min="20" max="20" width="6" style="2" bestFit="1" customWidth="1"/>
    <col min="21" max="21" width="7.6640625" style="2" bestFit="1" customWidth="1"/>
    <col min="22" max="22" width="6.83203125" style="2" bestFit="1" customWidth="1"/>
    <col min="23" max="23" width="8.6640625" style="2" bestFit="1" customWidth="1"/>
    <col min="24" max="16384" width="10.83203125" style="2"/>
  </cols>
  <sheetData>
    <row r="1" spans="1:23" ht="28" customHeight="1">
      <c r="A1" s="72" t="s">
        <v>450</v>
      </c>
      <c r="B1" s="73"/>
    </row>
    <row r="2" spans="1:23" ht="26">
      <c r="A2" s="35" t="s">
        <v>342</v>
      </c>
      <c r="B2" s="36" t="s">
        <v>111</v>
      </c>
      <c r="C2" s="36" t="s">
        <v>343</v>
      </c>
      <c r="D2" s="36" t="s">
        <v>344</v>
      </c>
      <c r="E2" s="36" t="s">
        <v>103</v>
      </c>
      <c r="F2" s="36" t="s">
        <v>113</v>
      </c>
      <c r="G2" s="36" t="s">
        <v>394</v>
      </c>
      <c r="H2" s="36" t="s">
        <v>395</v>
      </c>
      <c r="I2" s="35" t="s">
        <v>112</v>
      </c>
      <c r="J2" s="36" t="s">
        <v>345</v>
      </c>
      <c r="K2" s="35" t="s">
        <v>346</v>
      </c>
      <c r="L2" s="36" t="s">
        <v>347</v>
      </c>
      <c r="M2" s="36" t="s">
        <v>348</v>
      </c>
      <c r="N2" s="36" t="s">
        <v>349</v>
      </c>
      <c r="O2" s="36" t="s">
        <v>350</v>
      </c>
      <c r="P2" s="36" t="s">
        <v>351</v>
      </c>
      <c r="Q2" s="36" t="s">
        <v>352</v>
      </c>
      <c r="R2" s="36" t="s">
        <v>353</v>
      </c>
      <c r="S2" s="36" t="s">
        <v>354</v>
      </c>
      <c r="T2" s="36" t="s">
        <v>355</v>
      </c>
      <c r="U2" s="36" t="s">
        <v>356</v>
      </c>
      <c r="V2" s="36" t="s">
        <v>357</v>
      </c>
      <c r="W2" s="36" t="s">
        <v>358</v>
      </c>
    </row>
    <row r="3" spans="1:23">
      <c r="A3" s="37">
        <v>1</v>
      </c>
      <c r="B3" s="38" t="s">
        <v>359</v>
      </c>
      <c r="C3" s="38" t="s">
        <v>360</v>
      </c>
      <c r="D3" s="38" t="s">
        <v>361</v>
      </c>
      <c r="E3" s="38" t="s">
        <v>362</v>
      </c>
      <c r="F3" s="38">
        <v>41</v>
      </c>
      <c r="G3" s="38">
        <v>49.6</v>
      </c>
      <c r="H3" s="38">
        <v>1.68</v>
      </c>
      <c r="I3" s="39">
        <v>17.600000000000001</v>
      </c>
      <c r="J3" s="38" t="s">
        <v>363</v>
      </c>
      <c r="K3" s="40" t="s">
        <v>364</v>
      </c>
      <c r="L3" s="38">
        <v>2</v>
      </c>
      <c r="M3" s="38">
        <v>6</v>
      </c>
      <c r="N3" s="38">
        <v>0</v>
      </c>
      <c r="O3" s="38">
        <v>0</v>
      </c>
      <c r="P3" s="38">
        <v>30</v>
      </c>
      <c r="Q3" s="38">
        <v>6</v>
      </c>
      <c r="R3" s="38">
        <v>30</v>
      </c>
      <c r="S3" s="38">
        <v>30</v>
      </c>
      <c r="T3" s="38">
        <v>2</v>
      </c>
      <c r="U3" s="38">
        <v>1</v>
      </c>
      <c r="V3" s="38">
        <v>1</v>
      </c>
      <c r="W3" s="38">
        <v>30</v>
      </c>
    </row>
    <row r="4" spans="1:23">
      <c r="A4" s="37">
        <v>2</v>
      </c>
      <c r="B4" s="38" t="s">
        <v>365</v>
      </c>
      <c r="C4" s="38" t="s">
        <v>360</v>
      </c>
      <c r="D4" s="38" t="s">
        <v>361</v>
      </c>
      <c r="E4" s="38" t="s">
        <v>362</v>
      </c>
      <c r="F4" s="38">
        <v>49</v>
      </c>
      <c r="G4" s="38">
        <v>42.7</v>
      </c>
      <c r="H4" s="38">
        <v>1.58</v>
      </c>
      <c r="I4" s="39">
        <v>17.100000000000001</v>
      </c>
      <c r="J4" s="38" t="s">
        <v>363</v>
      </c>
      <c r="K4" s="40" t="s">
        <v>366</v>
      </c>
      <c r="L4" s="38">
        <v>2</v>
      </c>
      <c r="M4" s="38">
        <v>6</v>
      </c>
      <c r="N4" s="38">
        <v>0</v>
      </c>
      <c r="O4" s="38">
        <v>0</v>
      </c>
      <c r="P4" s="38">
        <v>30</v>
      </c>
      <c r="Q4" s="38">
        <v>6</v>
      </c>
      <c r="R4" s="38">
        <v>30</v>
      </c>
      <c r="S4" s="38">
        <v>30</v>
      </c>
      <c r="T4" s="38">
        <v>2</v>
      </c>
      <c r="U4" s="38">
        <v>1</v>
      </c>
      <c r="V4" s="38">
        <v>1</v>
      </c>
      <c r="W4" s="38">
        <v>30</v>
      </c>
    </row>
    <row r="5" spans="1:23">
      <c r="A5" s="37">
        <v>3</v>
      </c>
      <c r="B5" s="38" t="s">
        <v>359</v>
      </c>
      <c r="C5" s="38" t="s">
        <v>360</v>
      </c>
      <c r="D5" s="38" t="s">
        <v>361</v>
      </c>
      <c r="E5" s="38" t="s">
        <v>362</v>
      </c>
      <c r="F5" s="38">
        <v>57</v>
      </c>
      <c r="G5" s="38">
        <v>41.7</v>
      </c>
      <c r="H5" s="38">
        <v>1.56</v>
      </c>
      <c r="I5" s="39">
        <v>17.100000000000001</v>
      </c>
      <c r="J5" s="38" t="s">
        <v>363</v>
      </c>
      <c r="K5" s="40" t="s">
        <v>367</v>
      </c>
      <c r="L5" s="38">
        <v>1</v>
      </c>
      <c r="M5" s="38">
        <v>7</v>
      </c>
      <c r="N5" s="38">
        <v>1</v>
      </c>
      <c r="O5" s="38">
        <v>0</v>
      </c>
      <c r="P5" s="38">
        <v>30</v>
      </c>
      <c r="Q5" s="38">
        <v>15</v>
      </c>
      <c r="R5" s="38">
        <v>30</v>
      </c>
      <c r="S5" s="38">
        <v>30</v>
      </c>
      <c r="T5" s="38">
        <v>6</v>
      </c>
      <c r="U5" s="38">
        <v>1</v>
      </c>
      <c r="V5" s="38">
        <v>1</v>
      </c>
      <c r="W5" s="38">
        <v>30</v>
      </c>
    </row>
    <row r="6" spans="1:23">
      <c r="A6" s="37">
        <v>4</v>
      </c>
      <c r="B6" s="38" t="s">
        <v>365</v>
      </c>
      <c r="C6" s="38" t="s">
        <v>360</v>
      </c>
      <c r="D6" s="38" t="s">
        <v>361</v>
      </c>
      <c r="E6" s="38" t="s">
        <v>362</v>
      </c>
      <c r="F6" s="38">
        <v>53</v>
      </c>
      <c r="G6" s="38">
        <v>44.8</v>
      </c>
      <c r="H6" s="38">
        <v>1.46</v>
      </c>
      <c r="I6" s="39">
        <v>21</v>
      </c>
      <c r="J6" s="38" t="s">
        <v>368</v>
      </c>
      <c r="K6" s="40" t="s">
        <v>369</v>
      </c>
      <c r="L6" s="38">
        <v>1</v>
      </c>
      <c r="M6" s="38">
        <v>30</v>
      </c>
      <c r="N6" s="38">
        <v>1</v>
      </c>
      <c r="O6" s="38">
        <v>0</v>
      </c>
      <c r="P6" s="38">
        <v>30</v>
      </c>
      <c r="Q6" s="38">
        <v>15</v>
      </c>
      <c r="R6" s="38">
        <v>30</v>
      </c>
      <c r="S6" s="38">
        <v>30</v>
      </c>
      <c r="T6" s="38">
        <v>6</v>
      </c>
      <c r="U6" s="38">
        <v>1</v>
      </c>
      <c r="V6" s="38">
        <v>1</v>
      </c>
      <c r="W6" s="38">
        <v>30</v>
      </c>
    </row>
    <row r="7" spans="1:23">
      <c r="A7" s="37">
        <v>5</v>
      </c>
      <c r="B7" s="38" t="s">
        <v>359</v>
      </c>
      <c r="C7" s="38" t="s">
        <v>360</v>
      </c>
      <c r="D7" s="38" t="s">
        <v>361</v>
      </c>
      <c r="E7" s="38" t="s">
        <v>362</v>
      </c>
      <c r="F7" s="38">
        <v>36</v>
      </c>
      <c r="G7" s="38">
        <v>48.6</v>
      </c>
      <c r="H7" s="38">
        <v>1.54</v>
      </c>
      <c r="I7" s="39">
        <v>20.5</v>
      </c>
      <c r="J7" s="38" t="s">
        <v>363</v>
      </c>
      <c r="K7" s="40" t="s">
        <v>370</v>
      </c>
      <c r="L7" s="38">
        <v>6</v>
      </c>
      <c r="M7" s="38">
        <v>15</v>
      </c>
      <c r="N7" s="38">
        <v>0</v>
      </c>
      <c r="O7" s="38">
        <v>0</v>
      </c>
      <c r="P7" s="38">
        <v>30</v>
      </c>
      <c r="Q7" s="38">
        <v>6</v>
      </c>
      <c r="R7" s="38">
        <v>30</v>
      </c>
      <c r="S7" s="38">
        <v>30</v>
      </c>
      <c r="T7" s="38">
        <v>1</v>
      </c>
      <c r="U7" s="38">
        <v>1</v>
      </c>
      <c r="V7" s="38">
        <v>1</v>
      </c>
      <c r="W7" s="38">
        <v>30</v>
      </c>
    </row>
    <row r="8" spans="1:23">
      <c r="A8" s="37">
        <v>6</v>
      </c>
      <c r="B8" s="38" t="s">
        <v>359</v>
      </c>
      <c r="C8" s="38" t="s">
        <v>360</v>
      </c>
      <c r="D8" s="38" t="s">
        <v>361</v>
      </c>
      <c r="E8" s="38" t="s">
        <v>362</v>
      </c>
      <c r="F8" s="38">
        <v>47</v>
      </c>
      <c r="G8" s="38">
        <v>56</v>
      </c>
      <c r="H8" s="38">
        <v>1.61</v>
      </c>
      <c r="I8" s="39">
        <v>21.6</v>
      </c>
      <c r="J8" s="38" t="s">
        <v>363</v>
      </c>
      <c r="K8" s="40" t="s">
        <v>384</v>
      </c>
      <c r="L8" s="38">
        <v>6</v>
      </c>
      <c r="M8" s="38">
        <v>15</v>
      </c>
      <c r="N8" s="38">
        <v>0</v>
      </c>
      <c r="O8" s="38">
        <v>0</v>
      </c>
      <c r="P8" s="38">
        <v>30</v>
      </c>
      <c r="Q8" s="38">
        <v>6</v>
      </c>
      <c r="R8" s="38">
        <v>30</v>
      </c>
      <c r="S8" s="38">
        <v>30</v>
      </c>
      <c r="T8" s="38">
        <v>1</v>
      </c>
      <c r="U8" s="38">
        <v>1</v>
      </c>
      <c r="V8" s="38">
        <v>1</v>
      </c>
      <c r="W8" s="38">
        <v>30</v>
      </c>
    </row>
    <row r="9" spans="1:23">
      <c r="A9" s="37">
        <v>7</v>
      </c>
      <c r="B9" s="38" t="s">
        <v>365</v>
      </c>
      <c r="C9" s="38" t="s">
        <v>360</v>
      </c>
      <c r="D9" s="38" t="s">
        <v>361</v>
      </c>
      <c r="E9" s="38" t="s">
        <v>362</v>
      </c>
      <c r="F9" s="38">
        <v>33</v>
      </c>
      <c r="G9" s="38">
        <v>42.8</v>
      </c>
      <c r="H9" s="38">
        <v>1.42</v>
      </c>
      <c r="I9" s="39">
        <v>21.2</v>
      </c>
      <c r="J9" s="38" t="s">
        <v>363</v>
      </c>
      <c r="K9" s="40" t="s">
        <v>371</v>
      </c>
      <c r="L9" s="38">
        <v>6</v>
      </c>
      <c r="M9" s="38">
        <v>15</v>
      </c>
      <c r="N9" s="38">
        <v>0</v>
      </c>
      <c r="O9" s="38">
        <v>0</v>
      </c>
      <c r="P9" s="38">
        <v>30</v>
      </c>
      <c r="Q9" s="38">
        <v>6</v>
      </c>
      <c r="R9" s="38">
        <v>15</v>
      </c>
      <c r="S9" s="38">
        <v>30</v>
      </c>
      <c r="T9" s="38">
        <v>1</v>
      </c>
      <c r="U9" s="38">
        <v>1</v>
      </c>
      <c r="V9" s="38">
        <v>1</v>
      </c>
      <c r="W9" s="38">
        <v>30</v>
      </c>
    </row>
    <row r="10" spans="1:23">
      <c r="A10" s="37">
        <v>8</v>
      </c>
      <c r="B10" s="38" t="s">
        <v>359</v>
      </c>
      <c r="C10" s="38" t="s">
        <v>360</v>
      </c>
      <c r="D10" s="38" t="s">
        <v>361</v>
      </c>
      <c r="E10" s="38" t="s">
        <v>372</v>
      </c>
      <c r="F10" s="38">
        <v>30</v>
      </c>
      <c r="G10" s="38">
        <v>53.8</v>
      </c>
      <c r="H10" s="38">
        <v>1.57</v>
      </c>
      <c r="I10" s="39">
        <v>21.8</v>
      </c>
      <c r="J10" s="38" t="s">
        <v>363</v>
      </c>
      <c r="K10" s="40" t="s">
        <v>364</v>
      </c>
      <c r="L10" s="38">
        <v>1</v>
      </c>
      <c r="M10" s="38">
        <v>1</v>
      </c>
      <c r="N10" s="38">
        <v>0</v>
      </c>
      <c r="O10" s="38">
        <v>0</v>
      </c>
      <c r="P10" s="38">
        <v>30</v>
      </c>
      <c r="Q10" s="38">
        <v>6</v>
      </c>
      <c r="R10" s="38">
        <v>30</v>
      </c>
      <c r="S10" s="38">
        <v>0</v>
      </c>
      <c r="T10" s="38">
        <v>6</v>
      </c>
      <c r="U10" s="38">
        <v>1</v>
      </c>
      <c r="V10" s="38">
        <v>1</v>
      </c>
      <c r="W10" s="38">
        <v>6</v>
      </c>
    </row>
    <row r="11" spans="1:23">
      <c r="A11" s="37">
        <v>9</v>
      </c>
      <c r="B11" s="38" t="s">
        <v>359</v>
      </c>
      <c r="C11" s="38" t="s">
        <v>360</v>
      </c>
      <c r="D11" s="38" t="s">
        <v>361</v>
      </c>
      <c r="E11" s="38" t="s">
        <v>372</v>
      </c>
      <c r="F11" s="38">
        <v>32</v>
      </c>
      <c r="G11" s="38">
        <v>49.3</v>
      </c>
      <c r="H11" s="38">
        <v>1.55</v>
      </c>
      <c r="I11" s="39">
        <v>20.5</v>
      </c>
      <c r="J11" s="38" t="s">
        <v>363</v>
      </c>
      <c r="K11" s="40" t="s">
        <v>364</v>
      </c>
      <c r="L11" s="38">
        <v>2</v>
      </c>
      <c r="M11" s="38">
        <v>6</v>
      </c>
      <c r="N11" s="38">
        <v>0</v>
      </c>
      <c r="O11" s="38">
        <v>0</v>
      </c>
      <c r="P11" s="38">
        <v>30</v>
      </c>
      <c r="Q11" s="38">
        <v>6</v>
      </c>
      <c r="R11" s="38">
        <v>30</v>
      </c>
      <c r="S11" s="38">
        <v>30</v>
      </c>
      <c r="T11" s="38">
        <v>2</v>
      </c>
      <c r="U11" s="38">
        <v>1</v>
      </c>
      <c r="V11" s="38">
        <v>1</v>
      </c>
      <c r="W11" s="38">
        <v>6</v>
      </c>
    </row>
    <row r="12" spans="1:23">
      <c r="A12" s="37">
        <v>10</v>
      </c>
      <c r="B12" s="38" t="s">
        <v>365</v>
      </c>
      <c r="C12" s="38" t="s">
        <v>360</v>
      </c>
      <c r="D12" s="38" t="s">
        <v>361</v>
      </c>
      <c r="E12" s="38" t="s">
        <v>372</v>
      </c>
      <c r="F12" s="38">
        <v>27</v>
      </c>
      <c r="G12" s="38">
        <v>40.9</v>
      </c>
      <c r="H12" s="38">
        <v>1.49</v>
      </c>
      <c r="I12" s="39">
        <v>18.399999999999999</v>
      </c>
      <c r="J12" s="38" t="s">
        <v>363</v>
      </c>
      <c r="K12" s="40" t="s">
        <v>373</v>
      </c>
      <c r="L12" s="38">
        <v>2</v>
      </c>
      <c r="M12" s="38">
        <v>6</v>
      </c>
      <c r="N12" s="38">
        <v>0</v>
      </c>
      <c r="O12" s="38">
        <v>0</v>
      </c>
      <c r="P12" s="38">
        <v>30</v>
      </c>
      <c r="Q12" s="38">
        <v>6</v>
      </c>
      <c r="R12" s="38">
        <v>30</v>
      </c>
      <c r="S12" s="38">
        <v>30</v>
      </c>
      <c r="T12" s="38">
        <v>6</v>
      </c>
      <c r="U12" s="38">
        <v>1</v>
      </c>
      <c r="V12" s="38">
        <v>1</v>
      </c>
      <c r="W12" s="38">
        <v>6</v>
      </c>
    </row>
    <row r="13" spans="1:23">
      <c r="A13" s="37">
        <v>11</v>
      </c>
      <c r="B13" s="38" t="s">
        <v>365</v>
      </c>
      <c r="C13" s="38" t="s">
        <v>360</v>
      </c>
      <c r="D13" s="38" t="s">
        <v>361</v>
      </c>
      <c r="E13" s="38" t="s">
        <v>372</v>
      </c>
      <c r="F13" s="38">
        <v>30</v>
      </c>
      <c r="G13" s="38">
        <v>55.2</v>
      </c>
      <c r="H13" s="38">
        <v>1.5</v>
      </c>
      <c r="I13" s="39">
        <v>24.5</v>
      </c>
      <c r="J13" s="38" t="s">
        <v>363</v>
      </c>
      <c r="K13" s="40" t="s">
        <v>367</v>
      </c>
      <c r="L13" s="38">
        <v>2</v>
      </c>
      <c r="M13" s="38">
        <v>6</v>
      </c>
      <c r="N13" s="38">
        <v>0</v>
      </c>
      <c r="O13" s="38">
        <v>0</v>
      </c>
      <c r="P13" s="38">
        <v>30</v>
      </c>
      <c r="Q13" s="38">
        <v>1</v>
      </c>
      <c r="R13" s="38">
        <v>30</v>
      </c>
      <c r="S13" s="38">
        <v>30</v>
      </c>
      <c r="T13" s="38">
        <v>1</v>
      </c>
      <c r="U13" s="38">
        <v>1</v>
      </c>
      <c r="V13" s="38">
        <v>1</v>
      </c>
      <c r="W13" s="38">
        <v>0</v>
      </c>
    </row>
    <row r="14" spans="1:23">
      <c r="A14" s="37">
        <v>12</v>
      </c>
      <c r="B14" s="38" t="s">
        <v>359</v>
      </c>
      <c r="C14" s="38" t="s">
        <v>360</v>
      </c>
      <c r="D14" s="38" t="s">
        <v>361</v>
      </c>
      <c r="E14" s="38" t="s">
        <v>372</v>
      </c>
      <c r="F14" s="38">
        <v>33</v>
      </c>
      <c r="G14" s="38">
        <v>48.7</v>
      </c>
      <c r="H14" s="38">
        <v>1.53</v>
      </c>
      <c r="I14" s="39">
        <v>20.8</v>
      </c>
      <c r="J14" s="38" t="s">
        <v>363</v>
      </c>
      <c r="K14" s="40" t="s">
        <v>374</v>
      </c>
      <c r="L14" s="38">
        <v>2</v>
      </c>
      <c r="M14" s="38">
        <v>2</v>
      </c>
      <c r="N14" s="38">
        <v>0</v>
      </c>
      <c r="O14" s="38">
        <v>0</v>
      </c>
      <c r="P14" s="38">
        <v>30</v>
      </c>
      <c r="Q14" s="38">
        <v>1</v>
      </c>
      <c r="R14" s="38">
        <v>30</v>
      </c>
      <c r="S14" s="38">
        <v>1</v>
      </c>
      <c r="T14" s="38">
        <v>1</v>
      </c>
      <c r="U14" s="38">
        <v>1</v>
      </c>
      <c r="V14" s="38">
        <v>1</v>
      </c>
      <c r="W14" s="38">
        <v>0</v>
      </c>
    </row>
    <row r="15" spans="1:23">
      <c r="A15" s="37">
        <v>13</v>
      </c>
      <c r="B15" s="38" t="s">
        <v>365</v>
      </c>
      <c r="C15" s="38" t="s">
        <v>360</v>
      </c>
      <c r="D15" s="38" t="s">
        <v>361</v>
      </c>
      <c r="E15" s="38" t="s">
        <v>372</v>
      </c>
      <c r="F15" s="38">
        <v>30</v>
      </c>
      <c r="G15" s="38">
        <v>47.6</v>
      </c>
      <c r="H15" s="38">
        <v>1.53</v>
      </c>
      <c r="I15" s="39">
        <v>20.3</v>
      </c>
      <c r="J15" s="38" t="s">
        <v>363</v>
      </c>
      <c r="K15" s="40" t="s">
        <v>375</v>
      </c>
      <c r="L15" s="38">
        <v>2</v>
      </c>
      <c r="M15" s="38">
        <v>6</v>
      </c>
      <c r="N15" s="38">
        <v>0</v>
      </c>
      <c r="O15" s="38">
        <v>0</v>
      </c>
      <c r="P15" s="38">
        <v>30</v>
      </c>
      <c r="Q15" s="38">
        <v>2</v>
      </c>
      <c r="R15" s="38">
        <v>30</v>
      </c>
      <c r="S15" s="38">
        <v>6</v>
      </c>
      <c r="T15" s="38">
        <v>2</v>
      </c>
      <c r="U15" s="38">
        <v>1</v>
      </c>
      <c r="V15" s="38">
        <v>1</v>
      </c>
      <c r="W15" s="38">
        <v>0</v>
      </c>
    </row>
    <row r="16" spans="1:23">
      <c r="A16" s="37">
        <v>14</v>
      </c>
      <c r="B16" s="38" t="s">
        <v>359</v>
      </c>
      <c r="C16" s="38" t="s">
        <v>360</v>
      </c>
      <c r="D16" s="38" t="s">
        <v>361</v>
      </c>
      <c r="E16" s="38" t="s">
        <v>376</v>
      </c>
      <c r="F16" s="38">
        <v>61</v>
      </c>
      <c r="G16" s="38">
        <v>45.2</v>
      </c>
      <c r="H16" s="38">
        <v>1.54</v>
      </c>
      <c r="I16" s="39">
        <v>19.100000000000001</v>
      </c>
      <c r="J16" s="38" t="s">
        <v>368</v>
      </c>
      <c r="K16" s="40" t="s">
        <v>377</v>
      </c>
      <c r="L16" s="38">
        <v>10</v>
      </c>
      <c r="M16" s="38">
        <v>10</v>
      </c>
      <c r="N16" s="38">
        <v>0</v>
      </c>
      <c r="O16" s="38">
        <v>0</v>
      </c>
      <c r="P16" s="38">
        <v>30</v>
      </c>
      <c r="Q16" s="38">
        <v>2</v>
      </c>
      <c r="R16" s="38">
        <v>2</v>
      </c>
      <c r="S16" s="38">
        <v>6</v>
      </c>
      <c r="T16" s="38">
        <v>1</v>
      </c>
      <c r="U16" s="38">
        <v>0</v>
      </c>
      <c r="V16" s="38">
        <v>0</v>
      </c>
      <c r="W16" s="38">
        <v>30</v>
      </c>
    </row>
    <row r="17" spans="1:23">
      <c r="A17" s="37">
        <v>15</v>
      </c>
      <c r="B17" s="38" t="s">
        <v>365</v>
      </c>
      <c r="C17" s="38" t="s">
        <v>360</v>
      </c>
      <c r="D17" s="38" t="s">
        <v>361</v>
      </c>
      <c r="E17" s="38" t="s">
        <v>376</v>
      </c>
      <c r="F17" s="38">
        <v>59</v>
      </c>
      <c r="G17" s="38">
        <v>36.9</v>
      </c>
      <c r="H17" s="38">
        <v>1.49</v>
      </c>
      <c r="I17" s="39">
        <v>16.600000000000001</v>
      </c>
      <c r="J17" s="38" t="s">
        <v>368</v>
      </c>
      <c r="K17" s="40" t="s">
        <v>364</v>
      </c>
      <c r="L17" s="38">
        <v>2</v>
      </c>
      <c r="M17" s="38">
        <v>1</v>
      </c>
      <c r="N17" s="38">
        <v>0</v>
      </c>
      <c r="O17" s="38">
        <v>0</v>
      </c>
      <c r="P17" s="38">
        <v>30</v>
      </c>
      <c r="Q17" s="38">
        <v>2</v>
      </c>
      <c r="R17" s="38">
        <v>2</v>
      </c>
      <c r="S17" s="38" t="s">
        <v>370</v>
      </c>
      <c r="T17" s="38">
        <v>1</v>
      </c>
      <c r="U17" s="38">
        <v>1</v>
      </c>
      <c r="V17" s="38">
        <v>1</v>
      </c>
      <c r="W17" s="38">
        <v>30</v>
      </c>
    </row>
    <row r="18" spans="1:23">
      <c r="A18" s="37">
        <v>16</v>
      </c>
      <c r="B18" s="38" t="s">
        <v>365</v>
      </c>
      <c r="C18" s="38" t="s">
        <v>360</v>
      </c>
      <c r="D18" s="38" t="s">
        <v>361</v>
      </c>
      <c r="E18" s="38" t="s">
        <v>376</v>
      </c>
      <c r="F18" s="38">
        <v>73</v>
      </c>
      <c r="G18" s="38">
        <v>47.1</v>
      </c>
      <c r="H18" s="38">
        <v>1.56</v>
      </c>
      <c r="I18" s="39">
        <v>19.399999999999999</v>
      </c>
      <c r="J18" s="38" t="s">
        <v>368</v>
      </c>
      <c r="K18" s="40" t="s">
        <v>378</v>
      </c>
      <c r="L18" s="38">
        <v>1</v>
      </c>
      <c r="M18" s="38">
        <v>1</v>
      </c>
      <c r="N18" s="38">
        <v>0</v>
      </c>
      <c r="O18" s="38">
        <v>0</v>
      </c>
      <c r="P18" s="38">
        <v>30</v>
      </c>
      <c r="Q18" s="38">
        <v>1</v>
      </c>
      <c r="R18" s="38">
        <v>30</v>
      </c>
      <c r="S18" s="38">
        <v>30</v>
      </c>
      <c r="T18" s="38">
        <v>1</v>
      </c>
      <c r="U18" s="38">
        <v>1</v>
      </c>
      <c r="V18" s="38">
        <v>1</v>
      </c>
      <c r="W18" s="38">
        <v>30</v>
      </c>
    </row>
    <row r="19" spans="1:23">
      <c r="A19" s="37">
        <v>17</v>
      </c>
      <c r="B19" s="38" t="s">
        <v>365</v>
      </c>
      <c r="C19" s="38" t="s">
        <v>360</v>
      </c>
      <c r="D19" s="38" t="s">
        <v>361</v>
      </c>
      <c r="E19" s="38" t="s">
        <v>376</v>
      </c>
      <c r="F19" s="38">
        <v>31</v>
      </c>
      <c r="G19" s="38">
        <v>44.5</v>
      </c>
      <c r="H19" s="38">
        <v>1.4</v>
      </c>
      <c r="I19" s="39">
        <v>22.7</v>
      </c>
      <c r="J19" s="38" t="s">
        <v>363</v>
      </c>
      <c r="K19" s="40" t="s">
        <v>379</v>
      </c>
      <c r="L19" s="38">
        <v>30</v>
      </c>
      <c r="M19" s="38">
        <v>6</v>
      </c>
      <c r="N19" s="38">
        <v>0</v>
      </c>
      <c r="O19" s="38">
        <v>0</v>
      </c>
      <c r="P19" s="38">
        <v>30</v>
      </c>
      <c r="Q19" s="38">
        <v>2</v>
      </c>
      <c r="R19" s="38">
        <v>30</v>
      </c>
      <c r="S19" s="38">
        <v>30</v>
      </c>
      <c r="T19" s="38">
        <v>1</v>
      </c>
      <c r="U19" s="38">
        <v>1</v>
      </c>
      <c r="V19" s="38">
        <v>1</v>
      </c>
      <c r="W19" s="38">
        <v>30</v>
      </c>
    </row>
    <row r="20" spans="1:23">
      <c r="A20" s="37">
        <v>18</v>
      </c>
      <c r="B20" s="38" t="s">
        <v>359</v>
      </c>
      <c r="C20" s="38" t="s">
        <v>360</v>
      </c>
      <c r="D20" s="38" t="s">
        <v>361</v>
      </c>
      <c r="E20" s="38" t="s">
        <v>376</v>
      </c>
      <c r="F20" s="38">
        <v>61</v>
      </c>
      <c r="G20" s="38">
        <v>44.1</v>
      </c>
      <c r="H20" s="38">
        <v>1.47</v>
      </c>
      <c r="I20" s="39">
        <v>20.399999999999999</v>
      </c>
      <c r="J20" s="38" t="s">
        <v>363</v>
      </c>
      <c r="K20" s="40" t="s">
        <v>371</v>
      </c>
      <c r="L20" s="38">
        <v>2</v>
      </c>
      <c r="M20" s="38">
        <v>6</v>
      </c>
      <c r="N20" s="38">
        <v>1</v>
      </c>
      <c r="O20" s="38">
        <v>0</v>
      </c>
      <c r="P20" s="38">
        <v>30</v>
      </c>
      <c r="Q20" s="38">
        <v>1</v>
      </c>
      <c r="R20" s="38">
        <v>30</v>
      </c>
      <c r="S20" s="38">
        <v>2</v>
      </c>
      <c r="T20" s="38">
        <v>1</v>
      </c>
      <c r="U20" s="38">
        <v>1</v>
      </c>
      <c r="V20" s="38">
        <v>1</v>
      </c>
      <c r="W20" s="38">
        <v>15</v>
      </c>
    </row>
    <row r="21" spans="1:23">
      <c r="A21" s="37">
        <v>19</v>
      </c>
      <c r="B21" s="38" t="s">
        <v>365</v>
      </c>
      <c r="C21" s="38" t="s">
        <v>360</v>
      </c>
      <c r="D21" s="38" t="s">
        <v>361</v>
      </c>
      <c r="E21" s="38" t="s">
        <v>380</v>
      </c>
      <c r="F21" s="38">
        <v>67</v>
      </c>
      <c r="G21" s="38">
        <v>48.6</v>
      </c>
      <c r="H21" s="38">
        <v>1.47</v>
      </c>
      <c r="I21" s="39">
        <v>22.5</v>
      </c>
      <c r="J21" s="38" t="s">
        <v>363</v>
      </c>
      <c r="K21" s="40" t="s">
        <v>381</v>
      </c>
      <c r="L21" s="38">
        <v>1</v>
      </c>
      <c r="M21" s="38">
        <v>2</v>
      </c>
      <c r="N21" s="38">
        <v>30</v>
      </c>
      <c r="O21" s="38">
        <v>0</v>
      </c>
      <c r="P21" s="38">
        <v>30</v>
      </c>
      <c r="Q21" s="38">
        <v>2</v>
      </c>
      <c r="R21" s="38">
        <v>6</v>
      </c>
      <c r="S21" s="38">
        <v>15</v>
      </c>
      <c r="T21" s="38">
        <v>0</v>
      </c>
      <c r="U21" s="38">
        <v>1</v>
      </c>
      <c r="V21" s="38">
        <v>1</v>
      </c>
      <c r="W21" s="38">
        <v>30</v>
      </c>
    </row>
    <row r="22" spans="1:23">
      <c r="A22" s="37">
        <v>20</v>
      </c>
      <c r="B22" s="38" t="s">
        <v>359</v>
      </c>
      <c r="C22" s="38" t="s">
        <v>360</v>
      </c>
      <c r="D22" s="38" t="s">
        <v>361</v>
      </c>
      <c r="E22" s="38" t="s">
        <v>380</v>
      </c>
      <c r="F22" s="38">
        <v>49</v>
      </c>
      <c r="G22" s="38">
        <v>60</v>
      </c>
      <c r="H22" s="38">
        <v>1.64</v>
      </c>
      <c r="I22" s="39">
        <v>22.3</v>
      </c>
      <c r="J22" s="38" t="s">
        <v>363</v>
      </c>
      <c r="K22" s="40" t="s">
        <v>371</v>
      </c>
      <c r="L22" s="38">
        <v>2</v>
      </c>
      <c r="M22" s="38">
        <v>6</v>
      </c>
      <c r="N22" s="38">
        <v>0</v>
      </c>
      <c r="O22" s="38">
        <v>0</v>
      </c>
      <c r="P22" s="38">
        <v>30</v>
      </c>
      <c r="Q22" s="38">
        <v>2</v>
      </c>
      <c r="R22" s="38">
        <v>30</v>
      </c>
      <c r="S22" s="38">
        <v>15</v>
      </c>
      <c r="T22" s="38">
        <v>2</v>
      </c>
      <c r="U22" s="38">
        <v>1</v>
      </c>
      <c r="V22" s="38">
        <v>1</v>
      </c>
      <c r="W22" s="38">
        <v>2</v>
      </c>
    </row>
    <row r="23" spans="1:23">
      <c r="A23" s="37">
        <v>21</v>
      </c>
      <c r="B23" s="38" t="s">
        <v>359</v>
      </c>
      <c r="C23" s="38" t="s">
        <v>382</v>
      </c>
      <c r="D23" s="38" t="s">
        <v>383</v>
      </c>
      <c r="E23" s="38" t="s">
        <v>376</v>
      </c>
      <c r="F23" s="38">
        <v>62</v>
      </c>
      <c r="G23" s="38">
        <v>56.5</v>
      </c>
      <c r="H23" s="38">
        <v>1.59</v>
      </c>
      <c r="I23" s="39">
        <v>22.3</v>
      </c>
      <c r="J23" s="38" t="s">
        <v>363</v>
      </c>
      <c r="K23" s="40" t="s">
        <v>377</v>
      </c>
      <c r="L23" s="38">
        <v>2</v>
      </c>
      <c r="M23" s="38">
        <v>6</v>
      </c>
      <c r="N23" s="38">
        <v>1</v>
      </c>
      <c r="O23" s="38">
        <v>0</v>
      </c>
      <c r="P23" s="38">
        <v>30</v>
      </c>
      <c r="Q23" s="38">
        <v>2</v>
      </c>
      <c r="R23" s="38">
        <v>30</v>
      </c>
      <c r="S23" s="38" t="s">
        <v>370</v>
      </c>
      <c r="T23" s="38">
        <v>6</v>
      </c>
      <c r="U23" s="38">
        <v>2</v>
      </c>
      <c r="V23" s="38">
        <v>2</v>
      </c>
      <c r="W23" s="38">
        <v>30</v>
      </c>
    </row>
    <row r="24" spans="1:23">
      <c r="A24" s="37">
        <v>22</v>
      </c>
      <c r="B24" s="38" t="s">
        <v>359</v>
      </c>
      <c r="C24" s="38" t="s">
        <v>382</v>
      </c>
      <c r="D24" s="38" t="s">
        <v>383</v>
      </c>
      <c r="E24" s="38" t="s">
        <v>376</v>
      </c>
      <c r="F24" s="38">
        <v>65</v>
      </c>
      <c r="G24" s="38">
        <v>50.2</v>
      </c>
      <c r="H24" s="38">
        <v>1.58</v>
      </c>
      <c r="I24" s="39">
        <v>20.100000000000001</v>
      </c>
      <c r="J24" s="38" t="s">
        <v>363</v>
      </c>
      <c r="K24" s="40" t="s">
        <v>384</v>
      </c>
      <c r="L24" s="38">
        <v>2</v>
      </c>
      <c r="M24" s="38">
        <v>6</v>
      </c>
      <c r="N24" s="38">
        <v>0</v>
      </c>
      <c r="O24" s="38">
        <v>0</v>
      </c>
      <c r="P24" s="38">
        <v>30</v>
      </c>
      <c r="Q24" s="38">
        <v>2</v>
      </c>
      <c r="R24" s="38">
        <v>30</v>
      </c>
      <c r="S24" s="38">
        <v>15</v>
      </c>
      <c r="T24" s="38">
        <v>2</v>
      </c>
      <c r="U24" s="38">
        <v>1</v>
      </c>
      <c r="V24" s="38">
        <v>1</v>
      </c>
      <c r="W24" s="38">
        <v>30</v>
      </c>
    </row>
    <row r="25" spans="1:23">
      <c r="A25" s="37">
        <v>23</v>
      </c>
      <c r="B25" s="38" t="s">
        <v>359</v>
      </c>
      <c r="C25" s="38" t="s">
        <v>382</v>
      </c>
      <c r="D25" s="38" t="s">
        <v>383</v>
      </c>
      <c r="E25" s="38" t="s">
        <v>376</v>
      </c>
      <c r="F25" s="38">
        <v>58</v>
      </c>
      <c r="G25" s="38">
        <v>58</v>
      </c>
      <c r="H25" s="38">
        <v>1.68</v>
      </c>
      <c r="I25" s="39">
        <v>20.5</v>
      </c>
      <c r="J25" s="38" t="s">
        <v>363</v>
      </c>
      <c r="K25" s="40" t="s">
        <v>385</v>
      </c>
      <c r="L25" s="38">
        <v>2</v>
      </c>
      <c r="M25" s="38">
        <v>2</v>
      </c>
      <c r="N25" s="38">
        <v>0</v>
      </c>
      <c r="O25" s="38">
        <v>0</v>
      </c>
      <c r="P25" s="38">
        <v>30</v>
      </c>
      <c r="Q25" s="38">
        <v>6</v>
      </c>
      <c r="R25" s="38">
        <v>2</v>
      </c>
      <c r="S25" s="38">
        <v>30</v>
      </c>
      <c r="T25" s="38">
        <v>1</v>
      </c>
      <c r="U25" s="38">
        <v>1</v>
      </c>
      <c r="V25" s="38">
        <v>1</v>
      </c>
      <c r="W25" s="38">
        <v>30</v>
      </c>
    </row>
    <row r="26" spans="1:23">
      <c r="A26" s="37">
        <v>24</v>
      </c>
      <c r="B26" s="38" t="s">
        <v>359</v>
      </c>
      <c r="C26" s="38" t="s">
        <v>382</v>
      </c>
      <c r="D26" s="38" t="s">
        <v>383</v>
      </c>
      <c r="E26" s="38" t="s">
        <v>376</v>
      </c>
      <c r="F26" s="38">
        <v>78</v>
      </c>
      <c r="G26" s="38">
        <v>61.9</v>
      </c>
      <c r="H26" s="38">
        <v>1.72</v>
      </c>
      <c r="I26" s="39">
        <v>20.9</v>
      </c>
      <c r="J26" s="38" t="s">
        <v>363</v>
      </c>
      <c r="K26" s="40" t="s">
        <v>381</v>
      </c>
      <c r="L26" s="38">
        <v>2</v>
      </c>
      <c r="M26" s="38">
        <v>15</v>
      </c>
      <c r="N26" s="38">
        <v>1</v>
      </c>
      <c r="O26" s="38">
        <v>0</v>
      </c>
      <c r="P26" s="38">
        <v>30</v>
      </c>
      <c r="Q26" s="38">
        <v>6</v>
      </c>
      <c r="R26" s="38">
        <v>30</v>
      </c>
      <c r="S26" s="38">
        <v>2</v>
      </c>
      <c r="T26" s="38">
        <v>2</v>
      </c>
      <c r="U26" s="38">
        <v>1</v>
      </c>
      <c r="V26" s="38">
        <v>1</v>
      </c>
      <c r="W26" s="38">
        <v>2</v>
      </c>
    </row>
    <row r="27" spans="1:23">
      <c r="A27" s="37">
        <v>25</v>
      </c>
      <c r="B27" s="38" t="s">
        <v>365</v>
      </c>
      <c r="C27" s="38" t="s">
        <v>382</v>
      </c>
      <c r="D27" s="38" t="s">
        <v>383</v>
      </c>
      <c r="E27" s="38" t="s">
        <v>376</v>
      </c>
      <c r="F27" s="38">
        <v>56</v>
      </c>
      <c r="G27" s="38">
        <v>66.5</v>
      </c>
      <c r="H27" s="38">
        <v>1.57</v>
      </c>
      <c r="I27" s="39">
        <v>27</v>
      </c>
      <c r="J27" s="38" t="s">
        <v>363</v>
      </c>
      <c r="K27" s="40" t="s">
        <v>375</v>
      </c>
      <c r="L27" s="38">
        <v>1</v>
      </c>
      <c r="M27" s="38">
        <v>1</v>
      </c>
      <c r="N27" s="38">
        <v>1</v>
      </c>
      <c r="O27" s="38">
        <v>0</v>
      </c>
      <c r="P27" s="38">
        <v>30</v>
      </c>
      <c r="Q27" s="38">
        <v>15</v>
      </c>
      <c r="R27" s="38">
        <v>1</v>
      </c>
      <c r="S27" s="38">
        <v>6</v>
      </c>
      <c r="T27" s="38">
        <v>6</v>
      </c>
      <c r="U27" s="38">
        <v>1</v>
      </c>
      <c r="V27" s="38">
        <v>1</v>
      </c>
      <c r="W27" s="38">
        <v>30</v>
      </c>
    </row>
    <row r="28" spans="1:23">
      <c r="A28" s="37">
        <v>26</v>
      </c>
      <c r="B28" s="38" t="s">
        <v>359</v>
      </c>
      <c r="C28" s="38" t="s">
        <v>382</v>
      </c>
      <c r="D28" s="38" t="s">
        <v>383</v>
      </c>
      <c r="E28" s="38" t="s">
        <v>376</v>
      </c>
      <c r="F28" s="38">
        <v>40</v>
      </c>
      <c r="G28" s="38">
        <v>62</v>
      </c>
      <c r="H28" s="38">
        <v>1.66</v>
      </c>
      <c r="I28" s="39">
        <v>22.5</v>
      </c>
      <c r="J28" s="38" t="s">
        <v>363</v>
      </c>
      <c r="K28" s="40" t="s">
        <v>375</v>
      </c>
      <c r="L28" s="38">
        <v>6</v>
      </c>
      <c r="M28" s="38">
        <v>6</v>
      </c>
      <c r="N28" s="38">
        <v>1</v>
      </c>
      <c r="O28" s="38">
        <v>0</v>
      </c>
      <c r="P28" s="38">
        <v>30</v>
      </c>
      <c r="Q28" s="38">
        <v>2</v>
      </c>
      <c r="R28" s="38">
        <v>2</v>
      </c>
      <c r="S28" s="38">
        <v>30</v>
      </c>
      <c r="T28" s="38">
        <v>2</v>
      </c>
      <c r="U28" s="38">
        <v>1</v>
      </c>
      <c r="V28" s="38">
        <v>1</v>
      </c>
      <c r="W28" s="38">
        <v>30</v>
      </c>
    </row>
    <row r="29" spans="1:23">
      <c r="A29" s="37">
        <v>27</v>
      </c>
      <c r="B29" s="38" t="s">
        <v>359</v>
      </c>
      <c r="C29" s="38" t="s">
        <v>382</v>
      </c>
      <c r="D29" s="38" t="s">
        <v>383</v>
      </c>
      <c r="E29" s="38" t="s">
        <v>376</v>
      </c>
      <c r="F29" s="38">
        <v>61</v>
      </c>
      <c r="G29" s="38">
        <v>57.7</v>
      </c>
      <c r="H29" s="38">
        <v>1.74</v>
      </c>
      <c r="I29" s="39">
        <v>19.100000000000001</v>
      </c>
      <c r="J29" s="38" t="s">
        <v>363</v>
      </c>
      <c r="K29" s="40" t="s">
        <v>374</v>
      </c>
      <c r="L29" s="38">
        <v>2</v>
      </c>
      <c r="M29" s="38">
        <v>2</v>
      </c>
      <c r="N29" s="38">
        <v>1</v>
      </c>
      <c r="O29" s="38">
        <v>0</v>
      </c>
      <c r="P29" s="38">
        <v>30</v>
      </c>
      <c r="Q29" s="38">
        <v>6</v>
      </c>
      <c r="R29" s="38">
        <v>2</v>
      </c>
      <c r="S29" s="38">
        <v>6</v>
      </c>
      <c r="T29" s="38">
        <v>2</v>
      </c>
      <c r="U29" s="38">
        <v>1</v>
      </c>
      <c r="V29" s="38">
        <v>1</v>
      </c>
      <c r="W29" s="38">
        <v>30</v>
      </c>
    </row>
    <row r="30" spans="1:23">
      <c r="A30" s="37">
        <v>28</v>
      </c>
      <c r="B30" s="38" t="s">
        <v>359</v>
      </c>
      <c r="C30" s="38" t="s">
        <v>382</v>
      </c>
      <c r="D30" s="38" t="s">
        <v>383</v>
      </c>
      <c r="E30" s="38" t="s">
        <v>386</v>
      </c>
      <c r="F30" s="38">
        <v>36</v>
      </c>
      <c r="G30" s="38">
        <v>66.400000000000006</v>
      </c>
      <c r="H30" s="38">
        <v>1.64</v>
      </c>
      <c r="I30" s="39">
        <v>24.7</v>
      </c>
      <c r="J30" s="38" t="s">
        <v>363</v>
      </c>
      <c r="K30" s="40" t="s">
        <v>367</v>
      </c>
      <c r="L30" s="38">
        <v>30</v>
      </c>
      <c r="M30" s="38">
        <v>6</v>
      </c>
      <c r="N30" s="38">
        <v>1</v>
      </c>
      <c r="O30" s="38">
        <v>0</v>
      </c>
      <c r="P30" s="38">
        <v>30</v>
      </c>
      <c r="Q30" s="38">
        <v>15</v>
      </c>
      <c r="R30" s="38">
        <v>2</v>
      </c>
      <c r="S30" s="38">
        <v>30</v>
      </c>
      <c r="T30" s="38">
        <v>15</v>
      </c>
      <c r="U30" s="38">
        <v>6</v>
      </c>
      <c r="V30" s="38">
        <v>6</v>
      </c>
      <c r="W30" s="38">
        <v>6</v>
      </c>
    </row>
    <row r="31" spans="1:23">
      <c r="A31" s="37">
        <v>29</v>
      </c>
      <c r="B31" s="38" t="s">
        <v>359</v>
      </c>
      <c r="C31" s="38" t="s">
        <v>382</v>
      </c>
      <c r="D31" s="38" t="s">
        <v>383</v>
      </c>
      <c r="E31" s="38" t="s">
        <v>386</v>
      </c>
      <c r="F31" s="38">
        <v>57</v>
      </c>
      <c r="G31" s="38">
        <v>47.8</v>
      </c>
      <c r="H31" s="38">
        <v>1.71</v>
      </c>
      <c r="I31" s="39">
        <v>16.3</v>
      </c>
      <c r="J31" s="38" t="s">
        <v>363</v>
      </c>
      <c r="K31" s="40" t="s">
        <v>367</v>
      </c>
      <c r="L31" s="38">
        <v>30</v>
      </c>
      <c r="M31" s="38">
        <v>30</v>
      </c>
      <c r="N31" s="38">
        <v>1</v>
      </c>
      <c r="O31" s="38">
        <v>2</v>
      </c>
      <c r="P31" s="38">
        <v>15</v>
      </c>
      <c r="Q31" s="38">
        <v>6</v>
      </c>
      <c r="R31" s="38">
        <v>30</v>
      </c>
      <c r="S31" s="38">
        <v>30</v>
      </c>
      <c r="T31" s="38">
        <v>30</v>
      </c>
      <c r="U31" s="38">
        <v>1</v>
      </c>
      <c r="V31" s="38">
        <v>1</v>
      </c>
      <c r="W31" s="38">
        <v>30</v>
      </c>
    </row>
    <row r="32" spans="1:23">
      <c r="A32" s="37">
        <v>30</v>
      </c>
      <c r="B32" s="38" t="s">
        <v>359</v>
      </c>
      <c r="C32" s="38" t="s">
        <v>382</v>
      </c>
      <c r="D32" s="38" t="s">
        <v>383</v>
      </c>
      <c r="E32" s="38" t="s">
        <v>386</v>
      </c>
      <c r="F32" s="38">
        <v>75</v>
      </c>
      <c r="G32" s="38">
        <v>60.3</v>
      </c>
      <c r="H32" s="38">
        <v>1.7</v>
      </c>
      <c r="I32" s="39">
        <v>20.9</v>
      </c>
      <c r="J32" s="38" t="s">
        <v>363</v>
      </c>
      <c r="K32" s="41" t="s">
        <v>381</v>
      </c>
      <c r="L32" s="38">
        <v>30</v>
      </c>
      <c r="M32" s="38">
        <v>30</v>
      </c>
      <c r="N32" s="38">
        <v>15</v>
      </c>
      <c r="O32" s="38">
        <v>0</v>
      </c>
      <c r="P32" s="38">
        <v>30</v>
      </c>
      <c r="Q32" s="38">
        <v>30</v>
      </c>
      <c r="R32" s="38">
        <v>2</v>
      </c>
      <c r="S32" s="38">
        <v>30</v>
      </c>
      <c r="T32" s="38">
        <v>2</v>
      </c>
      <c r="U32" s="38">
        <v>0</v>
      </c>
      <c r="V32" s="38">
        <v>2</v>
      </c>
      <c r="W32" s="38">
        <v>30</v>
      </c>
    </row>
    <row r="33" spans="1:23">
      <c r="A33" s="37">
        <v>31</v>
      </c>
      <c r="B33" s="38" t="s">
        <v>359</v>
      </c>
      <c r="C33" s="38" t="s">
        <v>382</v>
      </c>
      <c r="D33" s="38" t="s">
        <v>383</v>
      </c>
      <c r="E33" s="38" t="s">
        <v>386</v>
      </c>
      <c r="F33" s="38">
        <v>54</v>
      </c>
      <c r="G33" s="38">
        <v>62.8</v>
      </c>
      <c r="H33" s="38">
        <v>1.63</v>
      </c>
      <c r="I33" s="39">
        <v>23.6</v>
      </c>
      <c r="J33" s="38" t="s">
        <v>363</v>
      </c>
      <c r="K33" s="40" t="s">
        <v>381</v>
      </c>
      <c r="L33" s="38">
        <v>30</v>
      </c>
      <c r="M33" s="38">
        <v>30</v>
      </c>
      <c r="N33" s="38">
        <v>30</v>
      </c>
      <c r="O33" s="38">
        <v>1</v>
      </c>
      <c r="P33" s="38">
        <v>30</v>
      </c>
      <c r="Q33" s="38">
        <v>30</v>
      </c>
      <c r="R33" s="38">
        <v>30</v>
      </c>
      <c r="S33" s="38">
        <v>30</v>
      </c>
      <c r="T33" s="38">
        <v>15</v>
      </c>
      <c r="U33" s="38">
        <v>15</v>
      </c>
      <c r="V33" s="38">
        <v>15</v>
      </c>
      <c r="W33" s="38">
        <v>30</v>
      </c>
    </row>
    <row r="34" spans="1:23">
      <c r="A34" s="37">
        <v>32</v>
      </c>
      <c r="B34" s="38" t="s">
        <v>359</v>
      </c>
      <c r="C34" s="38" t="s">
        <v>382</v>
      </c>
      <c r="D34" s="38" t="s">
        <v>383</v>
      </c>
      <c r="E34" s="38" t="s">
        <v>386</v>
      </c>
      <c r="F34" s="38">
        <v>29</v>
      </c>
      <c r="G34" s="38">
        <v>67</v>
      </c>
      <c r="H34" s="38">
        <v>1.77</v>
      </c>
      <c r="I34" s="39">
        <v>21.4</v>
      </c>
      <c r="J34" s="38" t="s">
        <v>363</v>
      </c>
      <c r="K34" s="40" t="s">
        <v>367</v>
      </c>
      <c r="L34" s="38">
        <v>30</v>
      </c>
      <c r="M34" s="38">
        <v>6</v>
      </c>
      <c r="N34" s="38">
        <v>1</v>
      </c>
      <c r="O34" s="38">
        <v>0</v>
      </c>
      <c r="P34" s="38">
        <v>2</v>
      </c>
      <c r="Q34" s="38">
        <v>30</v>
      </c>
      <c r="R34" s="38">
        <v>6</v>
      </c>
      <c r="S34" s="38">
        <v>30</v>
      </c>
      <c r="T34" s="38">
        <v>15</v>
      </c>
      <c r="U34" s="38">
        <v>6</v>
      </c>
      <c r="V34" s="38">
        <v>6</v>
      </c>
      <c r="W34" s="38">
        <v>6</v>
      </c>
    </row>
    <row r="35" spans="1:23">
      <c r="A35" s="37">
        <v>33</v>
      </c>
      <c r="B35" s="38" t="s">
        <v>359</v>
      </c>
      <c r="C35" s="38" t="s">
        <v>382</v>
      </c>
      <c r="D35" s="38" t="s">
        <v>383</v>
      </c>
      <c r="E35" s="38" t="s">
        <v>386</v>
      </c>
      <c r="F35" s="38">
        <v>48</v>
      </c>
      <c r="G35" s="38">
        <v>46.6</v>
      </c>
      <c r="H35" s="38">
        <v>1.56</v>
      </c>
      <c r="I35" s="39">
        <v>19.100000000000001</v>
      </c>
      <c r="J35" s="38" t="s">
        <v>363</v>
      </c>
      <c r="K35" s="40" t="s">
        <v>364</v>
      </c>
      <c r="L35" s="38">
        <v>30</v>
      </c>
      <c r="M35" s="38">
        <v>30</v>
      </c>
      <c r="N35" s="38">
        <v>15</v>
      </c>
      <c r="O35" s="38">
        <v>0</v>
      </c>
      <c r="P35" s="38">
        <v>30</v>
      </c>
      <c r="Q35" s="38">
        <v>30</v>
      </c>
      <c r="R35" s="38">
        <v>15</v>
      </c>
      <c r="S35" s="38">
        <v>30</v>
      </c>
      <c r="T35" s="38">
        <v>2</v>
      </c>
      <c r="U35" s="38">
        <v>1</v>
      </c>
      <c r="V35" s="38">
        <v>2</v>
      </c>
      <c r="W35" s="38">
        <v>30</v>
      </c>
    </row>
    <row r="36" spans="1:23">
      <c r="A36" s="37">
        <v>34</v>
      </c>
      <c r="B36" s="38" t="s">
        <v>365</v>
      </c>
      <c r="C36" s="38" t="s">
        <v>382</v>
      </c>
      <c r="D36" s="38" t="s">
        <v>383</v>
      </c>
      <c r="E36" s="38" t="s">
        <v>386</v>
      </c>
      <c r="F36" s="38">
        <v>46</v>
      </c>
      <c r="G36" s="38">
        <v>48.6</v>
      </c>
      <c r="H36" s="38">
        <v>1.58</v>
      </c>
      <c r="I36" s="39">
        <v>19.5</v>
      </c>
      <c r="J36" s="38" t="s">
        <v>363</v>
      </c>
      <c r="K36" s="40" t="s">
        <v>381</v>
      </c>
      <c r="L36" s="38">
        <v>30</v>
      </c>
      <c r="M36" s="38">
        <v>30</v>
      </c>
      <c r="N36" s="38">
        <v>30</v>
      </c>
      <c r="O36" s="38">
        <v>0</v>
      </c>
      <c r="P36" s="38">
        <v>30</v>
      </c>
      <c r="Q36" s="38">
        <v>30</v>
      </c>
      <c r="R36" s="38">
        <v>30</v>
      </c>
      <c r="S36" s="38">
        <v>30</v>
      </c>
      <c r="T36" s="38">
        <v>15</v>
      </c>
      <c r="U36" s="38">
        <v>1</v>
      </c>
      <c r="V36" s="38">
        <v>1</v>
      </c>
      <c r="W36" s="38">
        <v>30</v>
      </c>
    </row>
    <row r="37" spans="1:23">
      <c r="A37" s="37">
        <v>35</v>
      </c>
      <c r="B37" s="38" t="s">
        <v>365</v>
      </c>
      <c r="C37" s="38" t="s">
        <v>382</v>
      </c>
      <c r="D37" s="38" t="s">
        <v>383</v>
      </c>
      <c r="E37" s="38" t="s">
        <v>386</v>
      </c>
      <c r="F37" s="38">
        <v>26</v>
      </c>
      <c r="G37" s="38">
        <v>51.1</v>
      </c>
      <c r="H37" s="38">
        <v>1.6</v>
      </c>
      <c r="I37" s="39">
        <v>20</v>
      </c>
      <c r="J37" s="38" t="s">
        <v>363</v>
      </c>
      <c r="K37" s="40" t="s">
        <v>371</v>
      </c>
      <c r="L37" s="38">
        <v>30</v>
      </c>
      <c r="M37" s="38">
        <v>30</v>
      </c>
      <c r="N37" s="38">
        <v>1</v>
      </c>
      <c r="O37" s="38">
        <v>0</v>
      </c>
      <c r="P37" s="38">
        <v>2</v>
      </c>
      <c r="Q37" s="38">
        <v>30</v>
      </c>
      <c r="R37" s="38">
        <v>30</v>
      </c>
      <c r="S37" s="38">
        <v>30</v>
      </c>
      <c r="T37" s="38">
        <v>1</v>
      </c>
      <c r="U37" s="38">
        <v>0</v>
      </c>
      <c r="V37" s="38">
        <v>15</v>
      </c>
      <c r="W37" s="38">
        <v>1</v>
      </c>
    </row>
    <row r="38" spans="1:23">
      <c r="A38" s="37">
        <v>36</v>
      </c>
      <c r="B38" s="38" t="s">
        <v>359</v>
      </c>
      <c r="C38" s="38" t="s">
        <v>382</v>
      </c>
      <c r="D38" s="38" t="s">
        <v>383</v>
      </c>
      <c r="E38" s="38" t="s">
        <v>386</v>
      </c>
      <c r="F38" s="38">
        <v>63</v>
      </c>
      <c r="G38" s="38">
        <v>60.4</v>
      </c>
      <c r="H38" s="38">
        <v>1.68</v>
      </c>
      <c r="I38" s="39">
        <v>21.4</v>
      </c>
      <c r="J38" s="38" t="s">
        <v>363</v>
      </c>
      <c r="K38" s="40" t="s">
        <v>375</v>
      </c>
      <c r="L38" s="38">
        <v>15</v>
      </c>
      <c r="M38" s="38">
        <v>15</v>
      </c>
      <c r="N38" s="38">
        <v>6</v>
      </c>
      <c r="O38" s="38">
        <v>0</v>
      </c>
      <c r="P38" s="38">
        <v>30</v>
      </c>
      <c r="Q38" s="38">
        <v>15</v>
      </c>
      <c r="R38" s="38">
        <v>15</v>
      </c>
      <c r="S38" s="38">
        <v>30</v>
      </c>
      <c r="T38" s="38">
        <v>6</v>
      </c>
      <c r="U38" s="38">
        <v>6</v>
      </c>
      <c r="V38" s="38">
        <v>6</v>
      </c>
      <c r="W38" s="38">
        <v>15</v>
      </c>
    </row>
    <row r="39" spans="1:23">
      <c r="A39" s="37">
        <v>37</v>
      </c>
      <c r="B39" s="38" t="s">
        <v>365</v>
      </c>
      <c r="C39" s="38" t="s">
        <v>382</v>
      </c>
      <c r="D39" s="38" t="s">
        <v>383</v>
      </c>
      <c r="E39" s="38" t="s">
        <v>387</v>
      </c>
      <c r="F39" s="38">
        <v>43</v>
      </c>
      <c r="G39" s="38">
        <v>54.1</v>
      </c>
      <c r="H39" s="38">
        <v>1.61</v>
      </c>
      <c r="I39" s="39">
        <v>20.9</v>
      </c>
      <c r="J39" s="38" t="s">
        <v>363</v>
      </c>
      <c r="K39" s="40" t="s">
        <v>373</v>
      </c>
      <c r="L39" s="38">
        <v>6</v>
      </c>
      <c r="M39" s="38">
        <v>6</v>
      </c>
      <c r="N39" s="38">
        <v>6</v>
      </c>
      <c r="O39" s="38">
        <v>0</v>
      </c>
      <c r="P39" s="38">
        <v>30</v>
      </c>
      <c r="Q39" s="38">
        <v>30</v>
      </c>
      <c r="R39" s="38">
        <v>30</v>
      </c>
      <c r="S39" s="38">
        <v>30</v>
      </c>
      <c r="T39" s="38">
        <v>2</v>
      </c>
      <c r="U39" s="38">
        <v>1</v>
      </c>
      <c r="V39" s="38">
        <v>30</v>
      </c>
      <c r="W39" s="38">
        <v>1</v>
      </c>
    </row>
    <row r="40" spans="1:23">
      <c r="A40" s="37">
        <v>38</v>
      </c>
      <c r="B40" s="38" t="s">
        <v>359</v>
      </c>
      <c r="C40" s="38" t="s">
        <v>382</v>
      </c>
      <c r="D40" s="38" t="s">
        <v>383</v>
      </c>
      <c r="E40" s="38" t="s">
        <v>387</v>
      </c>
      <c r="F40" s="38">
        <v>68</v>
      </c>
      <c r="G40" s="38">
        <v>54.1</v>
      </c>
      <c r="H40" s="38">
        <v>1.71</v>
      </c>
      <c r="I40" s="39">
        <v>18.5</v>
      </c>
      <c r="J40" s="38" t="s">
        <v>363</v>
      </c>
      <c r="K40" s="40" t="s">
        <v>381</v>
      </c>
      <c r="L40" s="38">
        <v>6</v>
      </c>
      <c r="M40" s="38">
        <v>30</v>
      </c>
      <c r="N40" s="38">
        <v>6</v>
      </c>
      <c r="O40" s="38">
        <v>0</v>
      </c>
      <c r="P40" s="38">
        <v>6</v>
      </c>
      <c r="Q40" s="38">
        <v>15</v>
      </c>
      <c r="R40" s="38">
        <v>30</v>
      </c>
      <c r="S40" s="38">
        <v>30</v>
      </c>
      <c r="T40" s="38">
        <v>6</v>
      </c>
      <c r="U40" s="38">
        <v>2</v>
      </c>
      <c r="V40" s="38">
        <v>2</v>
      </c>
      <c r="W40" s="38">
        <v>30</v>
      </c>
    </row>
    <row r="41" spans="1:23">
      <c r="A41" s="37">
        <v>39</v>
      </c>
      <c r="B41" s="38" t="s">
        <v>365</v>
      </c>
      <c r="C41" s="38" t="s">
        <v>382</v>
      </c>
      <c r="D41" s="38" t="s">
        <v>383</v>
      </c>
      <c r="E41" s="38" t="s">
        <v>387</v>
      </c>
      <c r="F41" s="38">
        <v>52</v>
      </c>
      <c r="G41" s="38">
        <v>81.400000000000006</v>
      </c>
      <c r="H41" s="38">
        <v>1.66</v>
      </c>
      <c r="I41" s="39">
        <v>29.5</v>
      </c>
      <c r="J41" s="38" t="s">
        <v>363</v>
      </c>
      <c r="K41" s="40" t="s">
        <v>364</v>
      </c>
      <c r="L41" s="38">
        <v>30</v>
      </c>
      <c r="M41" s="38">
        <v>30</v>
      </c>
      <c r="N41" s="38">
        <v>30</v>
      </c>
      <c r="O41" s="38">
        <v>0</v>
      </c>
      <c r="P41" s="38">
        <v>30</v>
      </c>
      <c r="Q41" s="38">
        <v>30</v>
      </c>
      <c r="R41" s="38">
        <v>30</v>
      </c>
      <c r="S41" s="38">
        <v>30</v>
      </c>
      <c r="T41" s="38">
        <v>15</v>
      </c>
      <c r="U41" s="38">
        <v>0</v>
      </c>
      <c r="V41" s="38">
        <v>15</v>
      </c>
      <c r="W41" s="38">
        <v>6</v>
      </c>
    </row>
    <row r="42" spans="1:23">
      <c r="A42" s="37">
        <v>40</v>
      </c>
      <c r="B42" s="38" t="s">
        <v>365</v>
      </c>
      <c r="C42" s="38" t="s">
        <v>382</v>
      </c>
      <c r="D42" s="38" t="s">
        <v>383</v>
      </c>
      <c r="E42" s="38" t="s">
        <v>387</v>
      </c>
      <c r="F42" s="38">
        <v>61</v>
      </c>
      <c r="G42" s="38">
        <v>46.9</v>
      </c>
      <c r="H42" s="38">
        <v>1.6</v>
      </c>
      <c r="I42" s="39">
        <v>18.3</v>
      </c>
      <c r="J42" s="38" t="s">
        <v>363</v>
      </c>
      <c r="K42" s="40" t="s">
        <v>381</v>
      </c>
      <c r="L42" s="38">
        <v>6</v>
      </c>
      <c r="M42" s="38">
        <v>30</v>
      </c>
      <c r="N42" s="38">
        <v>30</v>
      </c>
      <c r="O42" s="38">
        <v>0</v>
      </c>
      <c r="P42" s="38">
        <v>6</v>
      </c>
      <c r="Q42" s="38">
        <v>6</v>
      </c>
      <c r="R42" s="38">
        <v>30</v>
      </c>
      <c r="S42" s="38">
        <v>30</v>
      </c>
      <c r="T42" s="38">
        <v>15</v>
      </c>
      <c r="U42" s="38">
        <v>6</v>
      </c>
      <c r="V42" s="38">
        <v>6</v>
      </c>
      <c r="W42" s="38">
        <v>30</v>
      </c>
    </row>
    <row r="43" spans="1:23">
      <c r="A43" s="37">
        <v>41</v>
      </c>
      <c r="B43" s="38" t="s">
        <v>365</v>
      </c>
      <c r="C43" s="38" t="s">
        <v>382</v>
      </c>
      <c r="D43" s="38" t="s">
        <v>383</v>
      </c>
      <c r="E43" s="38" t="s">
        <v>387</v>
      </c>
      <c r="F43" s="38">
        <v>29</v>
      </c>
      <c r="G43" s="38">
        <v>52.3</v>
      </c>
      <c r="H43" s="38">
        <v>1.51</v>
      </c>
      <c r="I43" s="39">
        <v>22.9</v>
      </c>
      <c r="J43" s="38" t="s">
        <v>363</v>
      </c>
      <c r="K43" s="40" t="s">
        <v>381</v>
      </c>
      <c r="L43" s="38">
        <v>30</v>
      </c>
      <c r="M43" s="38">
        <v>6</v>
      </c>
      <c r="N43" s="38">
        <v>2</v>
      </c>
      <c r="O43" s="38">
        <v>0</v>
      </c>
      <c r="P43" s="38">
        <v>6</v>
      </c>
      <c r="Q43" s="38">
        <v>30</v>
      </c>
      <c r="R43" s="38">
        <v>30</v>
      </c>
      <c r="S43" s="38">
        <v>30</v>
      </c>
      <c r="T43" s="38">
        <v>6</v>
      </c>
      <c r="U43" s="38">
        <v>0</v>
      </c>
      <c r="V43" s="38">
        <v>15</v>
      </c>
      <c r="W43" s="38">
        <v>2</v>
      </c>
    </row>
    <row r="44" spans="1:23">
      <c r="A44" s="37">
        <v>42</v>
      </c>
      <c r="B44" s="38" t="s">
        <v>365</v>
      </c>
      <c r="C44" s="38" t="s">
        <v>382</v>
      </c>
      <c r="D44" s="38" t="s">
        <v>383</v>
      </c>
      <c r="E44" s="38" t="s">
        <v>387</v>
      </c>
      <c r="F44" s="38">
        <v>27</v>
      </c>
      <c r="G44" s="38">
        <v>72.8</v>
      </c>
      <c r="H44" s="38">
        <v>1.63</v>
      </c>
      <c r="I44" s="39">
        <v>27.4</v>
      </c>
      <c r="J44" s="38" t="s">
        <v>363</v>
      </c>
      <c r="K44" s="40" t="s">
        <v>367</v>
      </c>
      <c r="L44" s="38">
        <v>30</v>
      </c>
      <c r="M44" s="38">
        <v>30</v>
      </c>
      <c r="N44" s="38">
        <v>2</v>
      </c>
      <c r="O44" s="38">
        <v>0</v>
      </c>
      <c r="P44" s="38">
        <v>6</v>
      </c>
      <c r="Q44" s="38">
        <v>6</v>
      </c>
      <c r="R44" s="38">
        <v>30</v>
      </c>
      <c r="S44" s="38">
        <v>30</v>
      </c>
      <c r="T44" s="38">
        <v>6</v>
      </c>
      <c r="U44" s="38">
        <v>1</v>
      </c>
      <c r="V44" s="38">
        <v>15</v>
      </c>
      <c r="W44" s="38">
        <v>6</v>
      </c>
    </row>
    <row r="45" spans="1:23">
      <c r="A45" s="37">
        <v>43</v>
      </c>
      <c r="B45" s="38" t="s">
        <v>359</v>
      </c>
      <c r="C45" s="38" t="s">
        <v>382</v>
      </c>
      <c r="D45" s="38" t="s">
        <v>383</v>
      </c>
      <c r="E45" s="38" t="s">
        <v>387</v>
      </c>
      <c r="F45" s="38">
        <v>45</v>
      </c>
      <c r="G45" s="38">
        <v>63.6</v>
      </c>
      <c r="H45" s="38">
        <v>1.64</v>
      </c>
      <c r="I45" s="39">
        <v>23.6</v>
      </c>
      <c r="J45" s="38" t="s">
        <v>363</v>
      </c>
      <c r="K45" s="40" t="s">
        <v>388</v>
      </c>
      <c r="L45" s="38">
        <v>15</v>
      </c>
      <c r="M45" s="38">
        <v>15</v>
      </c>
      <c r="N45" s="38">
        <v>15</v>
      </c>
      <c r="O45" s="38">
        <v>0</v>
      </c>
      <c r="P45" s="38">
        <v>6</v>
      </c>
      <c r="Q45" s="38">
        <v>15</v>
      </c>
      <c r="R45" s="38">
        <v>30</v>
      </c>
      <c r="S45" s="38">
        <v>30</v>
      </c>
      <c r="T45" s="38">
        <v>6</v>
      </c>
      <c r="U45" s="38">
        <v>1</v>
      </c>
      <c r="V45" s="38">
        <v>6</v>
      </c>
      <c r="W45" s="38">
        <v>30</v>
      </c>
    </row>
    <row r="46" spans="1:23">
      <c r="A46" s="37">
        <v>44</v>
      </c>
      <c r="B46" s="38" t="s">
        <v>359</v>
      </c>
      <c r="C46" s="38" t="s">
        <v>382</v>
      </c>
      <c r="D46" s="38" t="s">
        <v>383</v>
      </c>
      <c r="E46" s="38" t="s">
        <v>387</v>
      </c>
      <c r="F46" s="38">
        <v>47</v>
      </c>
      <c r="G46" s="38">
        <v>47.3</v>
      </c>
      <c r="H46" s="38">
        <v>1.66</v>
      </c>
      <c r="I46" s="39">
        <v>17.2</v>
      </c>
      <c r="J46" s="38" t="s">
        <v>363</v>
      </c>
      <c r="K46" s="40" t="s">
        <v>367</v>
      </c>
      <c r="L46" s="38">
        <v>15</v>
      </c>
      <c r="M46" s="38">
        <v>30</v>
      </c>
      <c r="N46" s="38">
        <v>15</v>
      </c>
      <c r="O46" s="38">
        <v>0</v>
      </c>
      <c r="P46" s="38">
        <v>30</v>
      </c>
      <c r="Q46" s="38">
        <v>6</v>
      </c>
      <c r="R46" s="38">
        <v>6</v>
      </c>
      <c r="S46" s="38">
        <v>30</v>
      </c>
      <c r="T46" s="38">
        <v>6</v>
      </c>
      <c r="U46" s="38">
        <v>0</v>
      </c>
      <c r="V46" s="38">
        <v>6</v>
      </c>
      <c r="W46" s="38">
        <v>6</v>
      </c>
    </row>
    <row r="47" spans="1:23">
      <c r="A47" s="37">
        <v>45</v>
      </c>
      <c r="B47" s="38" t="s">
        <v>365</v>
      </c>
      <c r="C47" s="38" t="s">
        <v>389</v>
      </c>
      <c r="D47" s="38" t="s">
        <v>383</v>
      </c>
      <c r="E47" s="38" t="s">
        <v>390</v>
      </c>
      <c r="F47" s="38">
        <v>51</v>
      </c>
      <c r="G47" s="38">
        <v>46.5</v>
      </c>
      <c r="H47" s="38">
        <v>1.61</v>
      </c>
      <c r="I47" s="39">
        <v>17.899999999999999</v>
      </c>
      <c r="J47" s="38" t="s">
        <v>363</v>
      </c>
      <c r="K47" s="40" t="s">
        <v>371</v>
      </c>
      <c r="L47" s="38">
        <v>1</v>
      </c>
      <c r="M47" s="38">
        <v>30</v>
      </c>
      <c r="N47" s="38">
        <v>15</v>
      </c>
      <c r="O47" s="38">
        <v>0</v>
      </c>
      <c r="P47" s="38">
        <v>30</v>
      </c>
      <c r="Q47" s="38">
        <v>6</v>
      </c>
      <c r="R47" s="38">
        <v>30</v>
      </c>
      <c r="S47" s="38">
        <v>30</v>
      </c>
      <c r="T47" s="38">
        <v>2</v>
      </c>
      <c r="U47" s="38">
        <v>0</v>
      </c>
      <c r="V47" s="38">
        <v>15</v>
      </c>
      <c r="W47" s="38">
        <v>6</v>
      </c>
    </row>
    <row r="48" spans="1:23">
      <c r="A48" s="37">
        <v>46</v>
      </c>
      <c r="B48" s="38" t="s">
        <v>359</v>
      </c>
      <c r="C48" s="38" t="s">
        <v>389</v>
      </c>
      <c r="D48" s="38" t="s">
        <v>383</v>
      </c>
      <c r="E48" s="38" t="s">
        <v>390</v>
      </c>
      <c r="F48" s="38">
        <v>50</v>
      </c>
      <c r="G48" s="38">
        <v>58.1</v>
      </c>
      <c r="H48" s="38">
        <v>1.71</v>
      </c>
      <c r="I48" s="39">
        <v>19.899999999999999</v>
      </c>
      <c r="J48" s="38" t="s">
        <v>363</v>
      </c>
      <c r="K48" s="40" t="s">
        <v>375</v>
      </c>
      <c r="L48" s="38">
        <v>6</v>
      </c>
      <c r="M48" s="38">
        <v>30</v>
      </c>
      <c r="N48" s="38">
        <v>30</v>
      </c>
      <c r="O48" s="38">
        <v>0</v>
      </c>
      <c r="P48" s="38">
        <v>30</v>
      </c>
      <c r="Q48" s="38">
        <v>30</v>
      </c>
      <c r="R48" s="38">
        <v>30</v>
      </c>
      <c r="S48" s="38">
        <v>30</v>
      </c>
      <c r="T48" s="38">
        <v>15</v>
      </c>
      <c r="U48" s="38">
        <v>0</v>
      </c>
      <c r="V48" s="38">
        <v>6</v>
      </c>
      <c r="W48" s="38">
        <v>30</v>
      </c>
    </row>
    <row r="49" spans="1:23">
      <c r="A49" s="37">
        <v>47</v>
      </c>
      <c r="B49" s="38" t="s">
        <v>359</v>
      </c>
      <c r="C49" s="38" t="s">
        <v>389</v>
      </c>
      <c r="D49" s="38" t="s">
        <v>383</v>
      </c>
      <c r="E49" s="38" t="s">
        <v>390</v>
      </c>
      <c r="F49" s="38">
        <v>40</v>
      </c>
      <c r="G49" s="38">
        <v>59</v>
      </c>
      <c r="H49" s="38">
        <v>1.57</v>
      </c>
      <c r="I49" s="39">
        <v>23.9</v>
      </c>
      <c r="J49" s="38" t="s">
        <v>363</v>
      </c>
      <c r="K49" s="40" t="s">
        <v>391</v>
      </c>
      <c r="L49" s="38">
        <v>6</v>
      </c>
      <c r="M49" s="38">
        <v>30</v>
      </c>
      <c r="N49" s="38">
        <v>30</v>
      </c>
      <c r="O49" s="38">
        <v>0</v>
      </c>
      <c r="P49" s="38">
        <v>30</v>
      </c>
      <c r="Q49" s="38">
        <v>15</v>
      </c>
      <c r="R49" s="38">
        <v>15</v>
      </c>
      <c r="S49" s="38">
        <v>30</v>
      </c>
      <c r="T49" s="38">
        <v>15</v>
      </c>
      <c r="U49" s="38">
        <v>6</v>
      </c>
      <c r="V49" s="38">
        <v>6</v>
      </c>
      <c r="W49" s="38">
        <v>6</v>
      </c>
    </row>
    <row r="50" spans="1:23">
      <c r="A50" s="37">
        <v>48</v>
      </c>
      <c r="B50" s="38" t="s">
        <v>359</v>
      </c>
      <c r="C50" s="38" t="s">
        <v>389</v>
      </c>
      <c r="D50" s="38" t="s">
        <v>383</v>
      </c>
      <c r="E50" s="38" t="s">
        <v>390</v>
      </c>
      <c r="F50" s="38">
        <v>59</v>
      </c>
      <c r="G50" s="38">
        <v>58.5</v>
      </c>
      <c r="H50" s="38">
        <v>1.66</v>
      </c>
      <c r="I50" s="39">
        <v>21.2</v>
      </c>
      <c r="J50" s="38" t="s">
        <v>363</v>
      </c>
      <c r="K50" s="40" t="s">
        <v>367</v>
      </c>
      <c r="L50" s="38">
        <v>2</v>
      </c>
      <c r="M50" s="38">
        <v>30</v>
      </c>
      <c r="N50" s="38">
        <v>2</v>
      </c>
      <c r="O50" s="38">
        <v>0</v>
      </c>
      <c r="P50" s="38">
        <v>30</v>
      </c>
      <c r="Q50" s="38">
        <v>30</v>
      </c>
      <c r="R50" s="38">
        <v>30</v>
      </c>
      <c r="S50" s="38">
        <v>30</v>
      </c>
      <c r="T50" s="38">
        <v>15</v>
      </c>
      <c r="U50" s="38">
        <v>0</v>
      </c>
      <c r="V50" s="38">
        <v>15</v>
      </c>
      <c r="W50" s="38">
        <v>30</v>
      </c>
    </row>
    <row r="51" spans="1:23">
      <c r="A51" s="37">
        <v>49</v>
      </c>
      <c r="B51" s="38" t="s">
        <v>359</v>
      </c>
      <c r="C51" s="38" t="s">
        <v>389</v>
      </c>
      <c r="D51" s="38" t="s">
        <v>383</v>
      </c>
      <c r="E51" s="38" t="s">
        <v>390</v>
      </c>
      <c r="F51" s="38">
        <v>63</v>
      </c>
      <c r="G51" s="38">
        <v>56</v>
      </c>
      <c r="H51" s="38">
        <v>1.55</v>
      </c>
      <c r="I51" s="39">
        <v>23.3</v>
      </c>
      <c r="J51" s="38" t="s">
        <v>363</v>
      </c>
      <c r="K51" s="40" t="s">
        <v>367</v>
      </c>
      <c r="L51" s="38">
        <v>1</v>
      </c>
      <c r="M51" s="38">
        <v>30</v>
      </c>
      <c r="N51" s="38">
        <v>6</v>
      </c>
      <c r="O51" s="38">
        <v>0</v>
      </c>
      <c r="P51" s="38">
        <v>30</v>
      </c>
      <c r="Q51" s="38">
        <v>6</v>
      </c>
      <c r="R51" s="38">
        <v>15</v>
      </c>
      <c r="S51" s="38">
        <v>30</v>
      </c>
      <c r="T51" s="38">
        <v>30</v>
      </c>
      <c r="U51" s="38">
        <v>30</v>
      </c>
      <c r="V51" s="38">
        <v>30</v>
      </c>
      <c r="W51" s="38">
        <v>30</v>
      </c>
    </row>
    <row r="52" spans="1:23">
      <c r="A52" s="37">
        <v>50</v>
      </c>
      <c r="B52" s="38" t="s">
        <v>359</v>
      </c>
      <c r="C52" s="38" t="s">
        <v>389</v>
      </c>
      <c r="D52" s="38" t="s">
        <v>383</v>
      </c>
      <c r="E52" s="38" t="s">
        <v>390</v>
      </c>
      <c r="F52" s="38">
        <v>50</v>
      </c>
      <c r="G52" s="38">
        <v>58.3</v>
      </c>
      <c r="H52" s="38">
        <v>1.66</v>
      </c>
      <c r="I52" s="39">
        <v>21.2</v>
      </c>
      <c r="J52" s="38" t="s">
        <v>363</v>
      </c>
      <c r="K52" s="40" t="s">
        <v>391</v>
      </c>
      <c r="L52" s="38">
        <v>2</v>
      </c>
      <c r="M52" s="38">
        <v>15</v>
      </c>
      <c r="N52" s="38">
        <v>1</v>
      </c>
      <c r="O52" s="38">
        <v>0</v>
      </c>
      <c r="P52" s="38">
        <v>15</v>
      </c>
      <c r="Q52" s="38">
        <v>1</v>
      </c>
      <c r="R52" s="38">
        <v>30</v>
      </c>
      <c r="S52" s="38">
        <v>30</v>
      </c>
      <c r="T52" s="38">
        <v>2</v>
      </c>
      <c r="U52" s="38">
        <v>0</v>
      </c>
      <c r="V52" s="38">
        <v>0</v>
      </c>
      <c r="W52" s="38">
        <v>30</v>
      </c>
    </row>
    <row r="53" spans="1:23">
      <c r="A53" s="37">
        <v>51</v>
      </c>
      <c r="B53" s="38" t="s">
        <v>359</v>
      </c>
      <c r="C53" s="38" t="s">
        <v>389</v>
      </c>
      <c r="D53" s="38" t="s">
        <v>383</v>
      </c>
      <c r="E53" s="38" t="s">
        <v>390</v>
      </c>
      <c r="F53" s="38">
        <v>62</v>
      </c>
      <c r="G53" s="38">
        <v>63.1</v>
      </c>
      <c r="H53" s="38">
        <v>1.69</v>
      </c>
      <c r="I53" s="39">
        <v>22.1</v>
      </c>
      <c r="J53" s="38" t="s">
        <v>363</v>
      </c>
      <c r="K53" s="40" t="s">
        <v>381</v>
      </c>
      <c r="L53" s="38">
        <v>2</v>
      </c>
      <c r="M53" s="38">
        <v>30</v>
      </c>
      <c r="N53" s="38">
        <v>30</v>
      </c>
      <c r="O53" s="38">
        <v>0</v>
      </c>
      <c r="P53" s="38">
        <v>30</v>
      </c>
      <c r="Q53" s="38">
        <v>15</v>
      </c>
      <c r="R53" s="38">
        <v>6</v>
      </c>
      <c r="S53" s="38">
        <v>30</v>
      </c>
      <c r="T53" s="38">
        <v>6</v>
      </c>
      <c r="U53" s="38">
        <v>15</v>
      </c>
      <c r="V53" s="38">
        <v>15</v>
      </c>
      <c r="W53" s="38">
        <v>15</v>
      </c>
    </row>
    <row r="54" spans="1:23">
      <c r="A54" s="37">
        <v>52</v>
      </c>
      <c r="B54" s="38" t="s">
        <v>365</v>
      </c>
      <c r="C54" s="38" t="s">
        <v>389</v>
      </c>
      <c r="D54" s="38" t="s">
        <v>383</v>
      </c>
      <c r="E54" s="38" t="s">
        <v>390</v>
      </c>
      <c r="F54" s="38">
        <v>53</v>
      </c>
      <c r="G54" s="38">
        <v>63.1</v>
      </c>
      <c r="H54" s="38">
        <v>1.56</v>
      </c>
      <c r="I54" s="39">
        <v>25.9</v>
      </c>
      <c r="J54" s="38" t="s">
        <v>363</v>
      </c>
      <c r="K54" s="40" t="s">
        <v>367</v>
      </c>
      <c r="L54" s="38">
        <v>2</v>
      </c>
      <c r="M54" s="38">
        <v>30</v>
      </c>
      <c r="N54" s="38">
        <v>6</v>
      </c>
      <c r="O54" s="38">
        <v>0</v>
      </c>
      <c r="P54" s="38">
        <v>30</v>
      </c>
      <c r="Q54" s="38">
        <v>2</v>
      </c>
      <c r="R54" s="38">
        <v>30</v>
      </c>
      <c r="S54" s="38">
        <v>30</v>
      </c>
      <c r="T54" s="38">
        <v>6</v>
      </c>
      <c r="U54" s="38">
        <v>2</v>
      </c>
      <c r="V54" s="38">
        <v>30</v>
      </c>
      <c r="W54" s="38">
        <v>15</v>
      </c>
    </row>
    <row r="55" spans="1:23">
      <c r="A55" s="37">
        <v>53</v>
      </c>
      <c r="B55" s="38" t="s">
        <v>359</v>
      </c>
      <c r="C55" s="38" t="s">
        <v>389</v>
      </c>
      <c r="D55" s="38" t="s">
        <v>383</v>
      </c>
      <c r="E55" s="38" t="s">
        <v>390</v>
      </c>
      <c r="F55" s="38">
        <v>45</v>
      </c>
      <c r="G55" s="38">
        <v>60.3</v>
      </c>
      <c r="H55" s="38">
        <v>1.63</v>
      </c>
      <c r="I55" s="39">
        <v>22.7</v>
      </c>
      <c r="J55" s="38" t="s">
        <v>363</v>
      </c>
      <c r="K55" s="40" t="s">
        <v>391</v>
      </c>
      <c r="L55" s="38">
        <v>2</v>
      </c>
      <c r="M55" s="38">
        <v>30</v>
      </c>
      <c r="N55" s="38">
        <v>2</v>
      </c>
      <c r="O55" s="38">
        <v>0</v>
      </c>
      <c r="P55" s="38">
        <v>30</v>
      </c>
      <c r="Q55" s="38">
        <v>6</v>
      </c>
      <c r="R55" s="38">
        <v>30</v>
      </c>
      <c r="S55" s="38">
        <v>30</v>
      </c>
      <c r="T55" s="38">
        <v>30</v>
      </c>
      <c r="U55" s="38">
        <v>30</v>
      </c>
      <c r="V55" s="38">
        <v>30</v>
      </c>
      <c r="W55" s="38">
        <v>30</v>
      </c>
    </row>
    <row r="56" spans="1:23">
      <c r="A56" s="37">
        <v>54</v>
      </c>
      <c r="B56" s="38" t="s">
        <v>365</v>
      </c>
      <c r="C56" s="38" t="s">
        <v>389</v>
      </c>
      <c r="D56" s="38" t="s">
        <v>383</v>
      </c>
      <c r="E56" s="38" t="s">
        <v>390</v>
      </c>
      <c r="F56" s="38">
        <v>40</v>
      </c>
      <c r="G56" s="38" t="s">
        <v>370</v>
      </c>
      <c r="H56" s="38" t="s">
        <v>370</v>
      </c>
      <c r="I56" s="39" t="s">
        <v>370</v>
      </c>
      <c r="J56" s="38" t="s">
        <v>363</v>
      </c>
      <c r="K56" s="40" t="s">
        <v>373</v>
      </c>
      <c r="L56" s="38">
        <v>2</v>
      </c>
      <c r="M56" s="38">
        <v>30</v>
      </c>
      <c r="N56" s="38">
        <v>1</v>
      </c>
      <c r="O56" s="38">
        <v>0</v>
      </c>
      <c r="P56" s="38">
        <v>30</v>
      </c>
      <c r="Q56" s="38">
        <v>2</v>
      </c>
      <c r="R56" s="38">
        <v>15</v>
      </c>
      <c r="S56" s="38">
        <v>30</v>
      </c>
      <c r="T56" s="38">
        <v>2</v>
      </c>
      <c r="U56" s="38">
        <v>15</v>
      </c>
      <c r="V56" s="38">
        <v>15</v>
      </c>
      <c r="W56" s="38">
        <v>30</v>
      </c>
    </row>
    <row r="57" spans="1:23">
      <c r="A57" s="37">
        <v>55</v>
      </c>
      <c r="B57" s="38" t="s">
        <v>359</v>
      </c>
      <c r="C57" s="38" t="s">
        <v>389</v>
      </c>
      <c r="D57" s="38" t="s">
        <v>383</v>
      </c>
      <c r="E57" s="38" t="s">
        <v>390</v>
      </c>
      <c r="F57" s="38">
        <v>68</v>
      </c>
      <c r="G57" s="38">
        <v>67.5</v>
      </c>
      <c r="H57" s="38">
        <v>1.66</v>
      </c>
      <c r="I57" s="39">
        <v>24.5</v>
      </c>
      <c r="J57" s="38" t="s">
        <v>363</v>
      </c>
      <c r="K57" s="40" t="s">
        <v>367</v>
      </c>
      <c r="L57" s="38">
        <v>2</v>
      </c>
      <c r="M57" s="38">
        <v>30</v>
      </c>
      <c r="N57" s="38">
        <v>6</v>
      </c>
      <c r="O57" s="38">
        <v>0</v>
      </c>
      <c r="P57" s="38">
        <v>30</v>
      </c>
      <c r="Q57" s="38">
        <v>30</v>
      </c>
      <c r="R57" s="38">
        <v>30</v>
      </c>
      <c r="S57" s="38">
        <v>30</v>
      </c>
      <c r="T57" s="38">
        <v>15</v>
      </c>
      <c r="U57" s="38">
        <v>6</v>
      </c>
      <c r="V57" s="38">
        <v>6</v>
      </c>
      <c r="W57" s="38">
        <v>15</v>
      </c>
    </row>
    <row r="58" spans="1:23">
      <c r="A58" s="37">
        <v>56</v>
      </c>
      <c r="B58" s="38" t="s">
        <v>365</v>
      </c>
      <c r="C58" s="38" t="s">
        <v>389</v>
      </c>
      <c r="D58" s="38" t="s">
        <v>383</v>
      </c>
      <c r="E58" s="38" t="s">
        <v>390</v>
      </c>
      <c r="F58" s="38">
        <v>45</v>
      </c>
      <c r="G58" s="38">
        <v>78</v>
      </c>
      <c r="H58" s="38">
        <v>1.53</v>
      </c>
      <c r="I58" s="39">
        <v>33.299999999999997</v>
      </c>
      <c r="J58" s="38" t="s">
        <v>363</v>
      </c>
      <c r="K58" s="40" t="s">
        <v>367</v>
      </c>
      <c r="L58" s="38">
        <v>1</v>
      </c>
      <c r="M58" s="38">
        <v>30</v>
      </c>
      <c r="N58" s="38">
        <v>6</v>
      </c>
      <c r="O58" s="38">
        <v>0</v>
      </c>
      <c r="P58" s="38">
        <v>30</v>
      </c>
      <c r="Q58" s="38">
        <v>6</v>
      </c>
      <c r="R58" s="38">
        <v>30</v>
      </c>
      <c r="S58" s="38">
        <v>30</v>
      </c>
      <c r="T58" s="38">
        <v>30</v>
      </c>
      <c r="U58" s="38">
        <v>1</v>
      </c>
      <c r="V58" s="38">
        <v>30</v>
      </c>
      <c r="W58" s="38">
        <v>30</v>
      </c>
    </row>
    <row r="59" spans="1:23">
      <c r="A59" s="37">
        <v>57</v>
      </c>
      <c r="B59" s="38" t="s">
        <v>359</v>
      </c>
      <c r="C59" s="38" t="s">
        <v>389</v>
      </c>
      <c r="D59" s="38" t="s">
        <v>383</v>
      </c>
      <c r="E59" s="38" t="s">
        <v>390</v>
      </c>
      <c r="F59" s="38">
        <v>70</v>
      </c>
      <c r="G59" s="38">
        <v>54.7</v>
      </c>
      <c r="H59" s="38">
        <v>1.6</v>
      </c>
      <c r="I59" s="39">
        <v>21.4</v>
      </c>
      <c r="J59" s="38" t="s">
        <v>363</v>
      </c>
      <c r="K59" s="40" t="s">
        <v>375</v>
      </c>
      <c r="L59" s="38">
        <v>1</v>
      </c>
      <c r="M59" s="38">
        <v>30</v>
      </c>
      <c r="N59" s="38">
        <v>2</v>
      </c>
      <c r="O59" s="38">
        <v>0</v>
      </c>
      <c r="P59" s="38">
        <v>30</v>
      </c>
      <c r="Q59" s="38">
        <v>30</v>
      </c>
      <c r="R59" s="38">
        <v>30</v>
      </c>
      <c r="S59" s="38">
        <v>30</v>
      </c>
      <c r="T59" s="38">
        <v>6</v>
      </c>
      <c r="U59" s="38">
        <v>2</v>
      </c>
      <c r="V59" s="38">
        <v>30</v>
      </c>
      <c r="W59" s="38">
        <v>15</v>
      </c>
    </row>
    <row r="60" spans="1:23">
      <c r="A60" s="37">
        <v>58</v>
      </c>
      <c r="B60" s="38" t="s">
        <v>365</v>
      </c>
      <c r="C60" s="38" t="s">
        <v>389</v>
      </c>
      <c r="D60" s="38" t="s">
        <v>383</v>
      </c>
      <c r="E60" s="38" t="s">
        <v>390</v>
      </c>
      <c r="F60" s="38">
        <v>56</v>
      </c>
      <c r="G60" s="38">
        <v>82</v>
      </c>
      <c r="H60" s="38">
        <v>1.63</v>
      </c>
      <c r="I60" s="39">
        <v>30.9</v>
      </c>
      <c r="J60" s="38" t="s">
        <v>363</v>
      </c>
      <c r="K60" s="40" t="s">
        <v>367</v>
      </c>
      <c r="L60" s="38">
        <v>2</v>
      </c>
      <c r="M60" s="38">
        <v>30</v>
      </c>
      <c r="N60" s="38">
        <v>1</v>
      </c>
      <c r="O60" s="38">
        <v>0</v>
      </c>
      <c r="P60" s="38">
        <v>30</v>
      </c>
      <c r="Q60" s="38">
        <v>30</v>
      </c>
      <c r="R60" s="38">
        <v>6</v>
      </c>
      <c r="S60" s="38">
        <v>30</v>
      </c>
      <c r="T60" s="38">
        <v>1</v>
      </c>
      <c r="U60" s="38">
        <v>1</v>
      </c>
      <c r="V60" s="38">
        <v>1</v>
      </c>
      <c r="W60" s="38">
        <v>15</v>
      </c>
    </row>
    <row r="61" spans="1:23">
      <c r="A61" s="37">
        <v>59</v>
      </c>
      <c r="B61" s="38" t="s">
        <v>359</v>
      </c>
      <c r="C61" s="38" t="s">
        <v>389</v>
      </c>
      <c r="D61" s="38" t="s">
        <v>383</v>
      </c>
      <c r="E61" s="38" t="s">
        <v>390</v>
      </c>
      <c r="F61" s="38">
        <v>63</v>
      </c>
      <c r="G61" s="38">
        <v>53.9</v>
      </c>
      <c r="H61" s="38">
        <v>1.65</v>
      </c>
      <c r="I61" s="39">
        <v>19.8</v>
      </c>
      <c r="J61" s="38" t="s">
        <v>363</v>
      </c>
      <c r="K61" s="40" t="s">
        <v>391</v>
      </c>
      <c r="L61" s="38">
        <v>1</v>
      </c>
      <c r="M61" s="38">
        <v>30</v>
      </c>
      <c r="N61" s="38">
        <v>2</v>
      </c>
      <c r="O61" s="38">
        <v>0</v>
      </c>
      <c r="P61" s="38">
        <v>30</v>
      </c>
      <c r="Q61" s="38">
        <v>30</v>
      </c>
      <c r="R61" s="38">
        <v>30</v>
      </c>
      <c r="S61" s="38">
        <v>30</v>
      </c>
      <c r="T61" s="38">
        <v>30</v>
      </c>
      <c r="U61" s="38">
        <v>0</v>
      </c>
      <c r="V61" s="38">
        <v>2</v>
      </c>
      <c r="W61" s="38">
        <v>30</v>
      </c>
    </row>
    <row r="62" spans="1:23">
      <c r="A62" s="37">
        <v>60</v>
      </c>
      <c r="B62" s="38" t="s">
        <v>359</v>
      </c>
      <c r="C62" s="38" t="s">
        <v>389</v>
      </c>
      <c r="D62" s="38" t="s">
        <v>383</v>
      </c>
      <c r="E62" s="38" t="s">
        <v>390</v>
      </c>
      <c r="F62" s="38">
        <v>54</v>
      </c>
      <c r="G62" s="38">
        <v>60.3</v>
      </c>
      <c r="H62" s="38">
        <v>1.63</v>
      </c>
      <c r="I62" s="39">
        <v>22.7</v>
      </c>
      <c r="J62" s="38" t="s">
        <v>363</v>
      </c>
      <c r="K62" s="40" t="s">
        <v>375</v>
      </c>
      <c r="L62" s="38">
        <v>2</v>
      </c>
      <c r="M62" s="38">
        <v>30</v>
      </c>
      <c r="N62" s="38">
        <v>1</v>
      </c>
      <c r="O62" s="38">
        <v>0</v>
      </c>
      <c r="P62" s="38">
        <v>30</v>
      </c>
      <c r="Q62" s="38">
        <v>30</v>
      </c>
      <c r="R62" s="38">
        <v>30</v>
      </c>
      <c r="S62" s="38">
        <v>30</v>
      </c>
      <c r="T62" s="38">
        <v>0</v>
      </c>
      <c r="U62" s="38">
        <v>2</v>
      </c>
      <c r="V62" s="38">
        <v>2</v>
      </c>
      <c r="W62" s="38">
        <v>30</v>
      </c>
    </row>
    <row r="63" spans="1:23">
      <c r="A63" s="37">
        <v>61</v>
      </c>
      <c r="B63" s="38" t="s">
        <v>365</v>
      </c>
      <c r="C63" s="38" t="s">
        <v>389</v>
      </c>
      <c r="D63" s="38" t="s">
        <v>383</v>
      </c>
      <c r="E63" s="38" t="s">
        <v>390</v>
      </c>
      <c r="F63" s="38">
        <v>43</v>
      </c>
      <c r="G63" s="38">
        <v>47.5</v>
      </c>
      <c r="H63" s="38">
        <v>1.55</v>
      </c>
      <c r="I63" s="39">
        <v>19.8</v>
      </c>
      <c r="J63" s="38" t="s">
        <v>363</v>
      </c>
      <c r="K63" s="40" t="s">
        <v>370</v>
      </c>
      <c r="L63" s="38">
        <v>2</v>
      </c>
      <c r="M63" s="38">
        <v>30</v>
      </c>
      <c r="N63" s="38">
        <v>2</v>
      </c>
      <c r="O63" s="38">
        <v>0</v>
      </c>
      <c r="P63" s="38">
        <v>30</v>
      </c>
      <c r="Q63" s="38">
        <v>30</v>
      </c>
      <c r="R63" s="38">
        <v>15</v>
      </c>
      <c r="S63" s="38">
        <v>30</v>
      </c>
      <c r="T63" s="38">
        <v>2</v>
      </c>
      <c r="U63" s="38">
        <v>2</v>
      </c>
      <c r="V63" s="38">
        <v>30</v>
      </c>
      <c r="W63" s="38">
        <v>30</v>
      </c>
    </row>
    <row r="64" spans="1:23">
      <c r="A64" s="37">
        <v>62</v>
      </c>
      <c r="B64" s="38" t="s">
        <v>365</v>
      </c>
      <c r="C64" s="38" t="s">
        <v>389</v>
      </c>
      <c r="D64" s="38" t="s">
        <v>383</v>
      </c>
      <c r="E64" s="38" t="s">
        <v>390</v>
      </c>
      <c r="F64" s="38">
        <v>73</v>
      </c>
      <c r="G64" s="38">
        <v>62</v>
      </c>
      <c r="H64" s="38">
        <v>1.52</v>
      </c>
      <c r="I64" s="39">
        <v>26.8</v>
      </c>
      <c r="J64" s="38" t="s">
        <v>363</v>
      </c>
      <c r="K64" s="40" t="s">
        <v>381</v>
      </c>
      <c r="L64" s="38">
        <v>2</v>
      </c>
      <c r="M64" s="38">
        <v>30</v>
      </c>
      <c r="N64" s="38">
        <v>1</v>
      </c>
      <c r="O64" s="38">
        <v>0</v>
      </c>
      <c r="P64" s="38">
        <v>30</v>
      </c>
      <c r="Q64" s="38">
        <v>30</v>
      </c>
      <c r="R64" s="38">
        <v>30</v>
      </c>
      <c r="S64" s="38">
        <v>30</v>
      </c>
      <c r="T64" s="38">
        <v>30</v>
      </c>
      <c r="U64" s="38">
        <v>0</v>
      </c>
      <c r="V64" s="38">
        <v>30</v>
      </c>
      <c r="W64" s="38">
        <v>6</v>
      </c>
    </row>
    <row r="65" spans="1:23">
      <c r="A65" s="37">
        <v>63</v>
      </c>
      <c r="B65" s="38" t="s">
        <v>359</v>
      </c>
      <c r="C65" s="38" t="s">
        <v>389</v>
      </c>
      <c r="D65" s="38" t="s">
        <v>383</v>
      </c>
      <c r="E65" s="38" t="s">
        <v>390</v>
      </c>
      <c r="F65" s="38">
        <v>31</v>
      </c>
      <c r="G65" s="38">
        <v>57.5</v>
      </c>
      <c r="H65" s="38">
        <v>1.71</v>
      </c>
      <c r="I65" s="39">
        <v>19.7</v>
      </c>
      <c r="J65" s="38" t="s">
        <v>392</v>
      </c>
      <c r="K65" s="40" t="s">
        <v>367</v>
      </c>
      <c r="L65" s="38">
        <v>2</v>
      </c>
      <c r="M65" s="38">
        <v>30</v>
      </c>
      <c r="N65" s="38">
        <v>1</v>
      </c>
      <c r="O65" s="38">
        <v>0</v>
      </c>
      <c r="P65" s="38">
        <v>30</v>
      </c>
      <c r="Q65" s="38">
        <v>2</v>
      </c>
      <c r="R65" s="38">
        <v>30</v>
      </c>
      <c r="S65" s="38">
        <v>30</v>
      </c>
      <c r="T65" s="38">
        <v>2</v>
      </c>
      <c r="U65" s="38">
        <v>1</v>
      </c>
      <c r="V65" s="38">
        <v>15</v>
      </c>
      <c r="W65" s="38">
        <v>6</v>
      </c>
    </row>
    <row r="66" spans="1:23">
      <c r="A66" s="37">
        <v>64</v>
      </c>
      <c r="B66" s="38" t="s">
        <v>365</v>
      </c>
      <c r="C66" s="38" t="s">
        <v>389</v>
      </c>
      <c r="D66" s="38" t="s">
        <v>383</v>
      </c>
      <c r="E66" s="38" t="s">
        <v>390</v>
      </c>
      <c r="F66" s="38">
        <v>44</v>
      </c>
      <c r="G66" s="38">
        <v>88.2</v>
      </c>
      <c r="H66" s="38">
        <v>1.6</v>
      </c>
      <c r="I66" s="39">
        <v>34.5</v>
      </c>
      <c r="J66" s="38" t="s">
        <v>363</v>
      </c>
      <c r="K66" s="40" t="s">
        <v>367</v>
      </c>
      <c r="L66" s="38">
        <v>2</v>
      </c>
      <c r="M66" s="38">
        <v>30</v>
      </c>
      <c r="N66" s="38">
        <v>2</v>
      </c>
      <c r="O66" s="38">
        <v>0</v>
      </c>
      <c r="P66" s="38">
        <v>30</v>
      </c>
      <c r="Q66" s="38">
        <v>2</v>
      </c>
      <c r="R66" s="38">
        <v>30</v>
      </c>
      <c r="S66" s="38">
        <v>30</v>
      </c>
      <c r="T66" s="38">
        <v>30</v>
      </c>
      <c r="U66" s="38">
        <v>0</v>
      </c>
      <c r="V66" s="38">
        <v>30</v>
      </c>
      <c r="W66" s="38">
        <v>30</v>
      </c>
    </row>
  </sheetData>
  <mergeCells count="1">
    <mergeCell ref="A1:B1"/>
  </mergeCells>
  <phoneticPr fontId="3" type="noConversion"/>
  <pageMargins left="0.75" right="0.75" top="1" bottom="1" header="0.5" footer="0.5"/>
  <pageSetup scale="43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J4" sqref="J4"/>
    </sheetView>
  </sheetViews>
  <sheetFormatPr baseColWidth="10" defaultRowHeight="15" x14ac:dyDescent="0"/>
  <cols>
    <col min="1" max="1" width="16.1640625" style="3" customWidth="1"/>
    <col min="2" max="2" width="14.5" style="3" customWidth="1"/>
    <col min="3" max="5" width="13.6640625" style="3" customWidth="1"/>
    <col min="6" max="6" width="13.83203125" style="3" customWidth="1"/>
    <col min="7" max="7" width="13.6640625" style="3" customWidth="1"/>
    <col min="8" max="8" width="14.5" customWidth="1"/>
    <col min="9" max="9" width="13" customWidth="1"/>
    <col min="10" max="10" width="14" customWidth="1"/>
    <col min="11" max="11" width="12.1640625" customWidth="1"/>
    <col min="12" max="16384" width="10.83203125" style="3"/>
  </cols>
  <sheetData>
    <row r="1" spans="1:7" ht="25" customHeight="1" thickBot="1">
      <c r="A1" s="72" t="s">
        <v>451</v>
      </c>
      <c r="B1" s="73"/>
    </row>
    <row r="2" spans="1:7" ht="60" customHeight="1" thickBot="1">
      <c r="A2" s="46" t="s">
        <v>100</v>
      </c>
      <c r="B2" s="46" t="s">
        <v>443</v>
      </c>
      <c r="C2" s="46" t="s">
        <v>442</v>
      </c>
      <c r="D2" s="47" t="s">
        <v>446</v>
      </c>
      <c r="E2" s="47" t="s">
        <v>445</v>
      </c>
      <c r="F2" s="46" t="s">
        <v>101</v>
      </c>
      <c r="G2" s="46" t="s">
        <v>102</v>
      </c>
    </row>
    <row r="3" spans="1:7">
      <c r="A3" s="66" t="s">
        <v>103</v>
      </c>
      <c r="B3" s="57">
        <v>0.21</v>
      </c>
      <c r="C3" s="57">
        <v>0.21</v>
      </c>
      <c r="D3" s="57" t="s">
        <v>441</v>
      </c>
      <c r="E3" s="57" t="s">
        <v>447</v>
      </c>
      <c r="F3" s="56">
        <v>0.28999999999999998</v>
      </c>
      <c r="G3" s="63" t="s">
        <v>106</v>
      </c>
    </row>
    <row r="4" spans="1:7">
      <c r="A4" s="67" t="s">
        <v>104</v>
      </c>
      <c r="B4" s="59" t="s">
        <v>110</v>
      </c>
      <c r="C4" s="59" t="s">
        <v>110</v>
      </c>
      <c r="D4" s="59" t="s">
        <v>449</v>
      </c>
      <c r="E4" s="59" t="s">
        <v>448</v>
      </c>
      <c r="F4" s="58">
        <v>0.14000000000000001</v>
      </c>
      <c r="G4" s="64" t="s">
        <v>439</v>
      </c>
    </row>
    <row r="5" spans="1:7">
      <c r="A5" s="67" t="s">
        <v>105</v>
      </c>
      <c r="B5" s="59" t="s">
        <v>110</v>
      </c>
      <c r="C5" s="59" t="s">
        <v>110</v>
      </c>
      <c r="D5" s="59" t="s">
        <v>437</v>
      </c>
      <c r="E5" s="59" t="s">
        <v>447</v>
      </c>
      <c r="F5" s="58" t="s">
        <v>110</v>
      </c>
      <c r="G5" s="64" t="s">
        <v>437</v>
      </c>
    </row>
    <row r="6" spans="1:7">
      <c r="A6" s="68" t="s">
        <v>107</v>
      </c>
      <c r="B6" s="59" t="s">
        <v>444</v>
      </c>
      <c r="C6" s="59" t="s">
        <v>438</v>
      </c>
      <c r="D6" s="59" t="s">
        <v>440</v>
      </c>
      <c r="E6" s="59" t="s">
        <v>438</v>
      </c>
      <c r="F6" s="58" t="s">
        <v>436</v>
      </c>
      <c r="G6" s="64" t="s">
        <v>438</v>
      </c>
    </row>
    <row r="7" spans="1:7">
      <c r="A7" s="68" t="s">
        <v>429</v>
      </c>
      <c r="B7" s="58">
        <v>0.78</v>
      </c>
      <c r="C7" s="59">
        <v>0.75</v>
      </c>
      <c r="D7" s="59">
        <v>0.68</v>
      </c>
      <c r="E7" s="59">
        <v>0.28999999999999998</v>
      </c>
      <c r="F7" s="58">
        <v>0.76</v>
      </c>
      <c r="G7" s="64">
        <v>0.12</v>
      </c>
    </row>
    <row r="8" spans="1:7">
      <c r="A8" s="68" t="s">
        <v>108</v>
      </c>
      <c r="B8" s="58">
        <v>0.25</v>
      </c>
      <c r="C8" s="59">
        <v>0.24</v>
      </c>
      <c r="D8" s="59">
        <v>0.33</v>
      </c>
      <c r="E8" s="60">
        <v>0.3</v>
      </c>
      <c r="F8" s="58">
        <v>0.18</v>
      </c>
      <c r="G8" s="64">
        <v>0.48</v>
      </c>
    </row>
    <row r="9" spans="1:7">
      <c r="A9" s="68" t="s">
        <v>109</v>
      </c>
      <c r="B9" s="58">
        <v>0.17</v>
      </c>
      <c r="C9" s="59">
        <v>0.19</v>
      </c>
      <c r="D9" s="59">
        <v>0.12</v>
      </c>
      <c r="E9" s="59">
        <v>0.09</v>
      </c>
      <c r="F9" s="58">
        <v>0.34</v>
      </c>
      <c r="G9" s="64">
        <v>0.06</v>
      </c>
    </row>
    <row r="10" spans="1:7">
      <c r="A10" s="67" t="s">
        <v>111</v>
      </c>
      <c r="B10" s="59">
        <v>7.0000000000000007E-2</v>
      </c>
      <c r="C10" s="59">
        <v>7.0000000000000007E-2</v>
      </c>
      <c r="D10" s="59">
        <v>7.0000000000000007E-2</v>
      </c>
      <c r="E10" s="59">
        <v>7.0000000000000007E-2</v>
      </c>
      <c r="F10" s="58">
        <v>7.0000000000000007E-2</v>
      </c>
      <c r="G10" s="64">
        <v>0.3</v>
      </c>
    </row>
    <row r="11" spans="1:7">
      <c r="A11" s="67" t="s">
        <v>112</v>
      </c>
      <c r="B11" s="58">
        <v>0.11</v>
      </c>
      <c r="C11" s="59">
        <v>0.13</v>
      </c>
      <c r="D11" s="59">
        <v>0.21</v>
      </c>
      <c r="E11" s="59">
        <v>0.19</v>
      </c>
      <c r="F11" s="58">
        <v>0.26</v>
      </c>
      <c r="G11" s="64">
        <v>0.16</v>
      </c>
    </row>
    <row r="12" spans="1:7" ht="16" thickBot="1">
      <c r="A12" s="69" t="s">
        <v>113</v>
      </c>
      <c r="B12" s="61">
        <v>0.18</v>
      </c>
      <c r="C12" s="62">
        <v>0.11</v>
      </c>
      <c r="D12" s="62">
        <v>0.1</v>
      </c>
      <c r="E12" s="62">
        <v>7.0000000000000007E-2</v>
      </c>
      <c r="F12" s="61">
        <v>0.39</v>
      </c>
      <c r="G12" s="65">
        <v>0.06</v>
      </c>
    </row>
  </sheetData>
  <mergeCells count="1">
    <mergeCell ref="A1:B1"/>
  </mergeCells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8"/>
  <sheetViews>
    <sheetView workbookViewId="0">
      <selection sqref="A1:C8"/>
    </sheetView>
  </sheetViews>
  <sheetFormatPr baseColWidth="10" defaultRowHeight="13" x14ac:dyDescent="0"/>
  <cols>
    <col min="1" max="1" width="33" style="4" customWidth="1"/>
    <col min="2" max="2" width="13.33203125" style="4" customWidth="1"/>
    <col min="3" max="3" width="17.1640625" style="4" customWidth="1"/>
    <col min="4" max="16384" width="10.83203125" style="4"/>
  </cols>
  <sheetData>
    <row r="1" spans="1:3" ht="25" customHeight="1">
      <c r="A1" s="74" t="s">
        <v>452</v>
      </c>
      <c r="B1" s="74"/>
    </row>
    <row r="2" spans="1:3" ht="26">
      <c r="A2" s="27" t="s">
        <v>398</v>
      </c>
      <c r="B2" s="28" t="s">
        <v>337</v>
      </c>
      <c r="C2" s="28" t="s">
        <v>338</v>
      </c>
    </row>
    <row r="3" spans="1:3">
      <c r="A3" s="26" t="s">
        <v>339</v>
      </c>
      <c r="B3" s="8">
        <v>5</v>
      </c>
      <c r="C3" s="8">
        <v>19</v>
      </c>
    </row>
    <row r="4" spans="1:3">
      <c r="A4" s="29" t="s">
        <v>428</v>
      </c>
      <c r="B4" s="30">
        <v>8</v>
      </c>
      <c r="C4" s="30">
        <v>50</v>
      </c>
    </row>
    <row r="5" spans="1:3">
      <c r="A5" s="26" t="s">
        <v>340</v>
      </c>
      <c r="B5" s="8">
        <v>10</v>
      </c>
      <c r="C5" s="8">
        <v>40</v>
      </c>
    </row>
    <row r="6" spans="1:3">
      <c r="A6" s="31" t="s">
        <v>399</v>
      </c>
      <c r="B6" s="32">
        <v>18</v>
      </c>
      <c r="C6" s="32">
        <v>79</v>
      </c>
    </row>
    <row r="7" spans="1:3">
      <c r="A7" s="33" t="s">
        <v>400</v>
      </c>
      <c r="B7" s="34">
        <v>0</v>
      </c>
      <c r="C7" s="34">
        <v>1</v>
      </c>
    </row>
    <row r="8" spans="1:3">
      <c r="A8" s="33" t="s">
        <v>341</v>
      </c>
      <c r="B8" s="8">
        <v>1</v>
      </c>
      <c r="C8" s="8">
        <v>0</v>
      </c>
    </row>
  </sheetData>
  <mergeCells count="1">
    <mergeCell ref="A1:B1"/>
  </mergeCells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103"/>
  <sheetViews>
    <sheetView topLeftCell="A86" workbookViewId="0">
      <selection sqref="A1:D103"/>
    </sheetView>
  </sheetViews>
  <sheetFormatPr baseColWidth="10" defaultRowHeight="13" x14ac:dyDescent="0"/>
  <cols>
    <col min="1" max="1" width="79.5" style="4" customWidth="1"/>
    <col min="2" max="2" width="9.6640625" style="6" customWidth="1"/>
    <col min="3" max="3" width="10.1640625" style="6" customWidth="1"/>
    <col min="4" max="4" width="9.6640625" style="7" customWidth="1"/>
    <col min="5" max="16384" width="10.83203125" style="4"/>
  </cols>
  <sheetData>
    <row r="1" spans="1:4" ht="21" customHeight="1">
      <c r="A1" s="74" t="s">
        <v>453</v>
      </c>
      <c r="B1" s="74"/>
    </row>
    <row r="2" spans="1:4" ht="16" customHeight="1">
      <c r="A2" s="77" t="s">
        <v>19</v>
      </c>
      <c r="B2" s="78" t="s">
        <v>17</v>
      </c>
      <c r="C2" s="78"/>
      <c r="D2" s="76" t="s">
        <v>18</v>
      </c>
    </row>
    <row r="3" spans="1:4" ht="19" customHeight="1">
      <c r="A3" s="77"/>
      <c r="B3" s="52" t="s">
        <v>0</v>
      </c>
      <c r="C3" s="52" t="s">
        <v>1</v>
      </c>
      <c r="D3" s="76"/>
    </row>
    <row r="4" spans="1:4">
      <c r="A4" s="53" t="s">
        <v>3</v>
      </c>
      <c r="B4" s="34">
        <v>1.37</v>
      </c>
      <c r="C4" s="34">
        <v>4.1399999999999997</v>
      </c>
      <c r="D4" s="51">
        <v>5.0000000000000001E-3</v>
      </c>
    </row>
    <row r="5" spans="1:4">
      <c r="A5" s="53" t="s">
        <v>4</v>
      </c>
      <c r="B5" s="34">
        <v>9.9000000000000005E-2</v>
      </c>
      <c r="C5" s="34">
        <v>0.41899999999999998</v>
      </c>
      <c r="D5" s="51">
        <v>4.5999999999999999E-2</v>
      </c>
    </row>
    <row r="6" spans="1:4">
      <c r="A6" s="53" t="s">
        <v>5</v>
      </c>
      <c r="B6" s="34">
        <v>0.02</v>
      </c>
      <c r="C6" s="34">
        <v>7.0999999999999994E-2</v>
      </c>
      <c r="D6" s="51">
        <v>6.0000000000000001E-3</v>
      </c>
    </row>
    <row r="7" spans="1:4">
      <c r="A7" s="53" t="s">
        <v>411</v>
      </c>
      <c r="B7" s="54">
        <v>1.1020000000000001</v>
      </c>
      <c r="C7" s="34">
        <v>0.41499999999999998</v>
      </c>
      <c r="D7" s="51">
        <v>2.9000000000000001E-2</v>
      </c>
    </row>
    <row r="8" spans="1:4">
      <c r="A8" s="53" t="s">
        <v>402</v>
      </c>
      <c r="B8" s="34">
        <v>0.13300000000000001</v>
      </c>
      <c r="C8" s="34">
        <v>0.53200000000000003</v>
      </c>
      <c r="D8" s="51">
        <v>4.0000000000000001E-3</v>
      </c>
    </row>
    <row r="9" spans="1:4">
      <c r="A9" s="53" t="s">
        <v>403</v>
      </c>
      <c r="B9" s="54">
        <v>25.443999999999999</v>
      </c>
      <c r="C9" s="34">
        <v>8.532</v>
      </c>
      <c r="D9" s="51">
        <v>6.0000000000000001E-3</v>
      </c>
    </row>
    <row r="10" spans="1:4">
      <c r="A10" s="53" t="s">
        <v>7</v>
      </c>
      <c r="B10" s="34">
        <v>0.16900000000000001</v>
      </c>
      <c r="C10" s="34">
        <v>0.23899999999999999</v>
      </c>
      <c r="D10" s="51">
        <v>4.5999999999999999E-2</v>
      </c>
    </row>
    <row r="11" spans="1:4">
      <c r="A11" s="53" t="s">
        <v>8</v>
      </c>
      <c r="B11" s="34">
        <v>3.2000000000000001E-2</v>
      </c>
      <c r="C11" s="34">
        <v>0.10299999999999999</v>
      </c>
      <c r="D11" s="55">
        <v>7.3309009213026701E-6</v>
      </c>
    </row>
    <row r="12" spans="1:4">
      <c r="A12" s="53" t="s">
        <v>412</v>
      </c>
      <c r="B12" s="34">
        <v>0.33800000000000002</v>
      </c>
      <c r="C12" s="34">
        <v>0.54700000000000004</v>
      </c>
      <c r="D12" s="51">
        <v>4.7E-2</v>
      </c>
    </row>
    <row r="13" spans="1:4">
      <c r="A13" s="53" t="s">
        <v>9</v>
      </c>
      <c r="B13" s="34">
        <v>0.46100000000000002</v>
      </c>
      <c r="C13" s="34">
        <v>0.65800000000000003</v>
      </c>
      <c r="D13" s="51">
        <v>4.0000000000000001E-3</v>
      </c>
    </row>
    <row r="14" spans="1:4">
      <c r="A14" s="53" t="s">
        <v>405</v>
      </c>
      <c r="B14" s="34">
        <v>0.503</v>
      </c>
      <c r="C14" s="34">
        <v>0.56200000000000006</v>
      </c>
      <c r="D14" s="51">
        <v>4.5999999999999999E-2</v>
      </c>
    </row>
    <row r="15" spans="1:4">
      <c r="A15" s="53" t="s">
        <v>13</v>
      </c>
      <c r="B15" s="34">
        <v>9.6340000000000003</v>
      </c>
      <c r="C15" s="34">
        <v>20.527000000000001</v>
      </c>
      <c r="D15" s="55">
        <v>2.17533847594462E-5</v>
      </c>
    </row>
    <row r="16" spans="1:4">
      <c r="A16" s="53" t="s">
        <v>413</v>
      </c>
      <c r="B16" s="34">
        <v>0.36099999999999999</v>
      </c>
      <c r="C16" s="34">
        <v>0.69299999999999995</v>
      </c>
      <c r="D16" s="51">
        <v>4.0000000000000001E-3</v>
      </c>
    </row>
    <row r="17" spans="1:4">
      <c r="A17" s="53" t="s">
        <v>414</v>
      </c>
      <c r="B17" s="34">
        <v>4.2999999999999997E-2</v>
      </c>
      <c r="C17" s="34">
        <v>0.16400000000000001</v>
      </c>
      <c r="D17" s="51">
        <v>5.0000000000000001E-3</v>
      </c>
    </row>
    <row r="18" spans="1:4">
      <c r="A18" s="53" t="s">
        <v>415</v>
      </c>
      <c r="B18" s="34">
        <v>0.16500000000000001</v>
      </c>
      <c r="C18" s="34">
        <v>0.33</v>
      </c>
      <c r="D18" s="51">
        <v>0.01</v>
      </c>
    </row>
    <row r="19" spans="1:4">
      <c r="A19" s="53" t="s">
        <v>410</v>
      </c>
      <c r="B19" s="34">
        <v>0.85599999999999998</v>
      </c>
      <c r="C19" s="34">
        <v>2.89</v>
      </c>
      <c r="D19" s="51">
        <v>4.0000000000000001E-3</v>
      </c>
    </row>
    <row r="20" spans="1:4">
      <c r="A20" s="53" t="s">
        <v>15</v>
      </c>
      <c r="B20" s="34">
        <v>0.94599999999999995</v>
      </c>
      <c r="C20" s="34">
        <v>1.7669999999999999</v>
      </c>
      <c r="D20" s="51">
        <v>5.0000000000000001E-3</v>
      </c>
    </row>
    <row r="21" spans="1:4">
      <c r="A21" s="53" t="s">
        <v>16</v>
      </c>
      <c r="B21" s="34">
        <v>8.9999999999999993E-3</v>
      </c>
      <c r="C21" s="34">
        <v>4.2999999999999997E-2</v>
      </c>
      <c r="D21" s="51">
        <v>4.0000000000000001E-3</v>
      </c>
    </row>
    <row r="23" spans="1:4">
      <c r="A23" s="75" t="s">
        <v>20</v>
      </c>
      <c r="B23" s="78" t="s">
        <v>17</v>
      </c>
      <c r="C23" s="78"/>
      <c r="D23" s="76" t="s">
        <v>18</v>
      </c>
    </row>
    <row r="24" spans="1:4">
      <c r="A24" s="75"/>
      <c r="B24" s="52" t="s">
        <v>0</v>
      </c>
      <c r="C24" s="52" t="s">
        <v>1</v>
      </c>
      <c r="D24" s="76"/>
    </row>
    <row r="25" spans="1:4">
      <c r="A25" s="26" t="s">
        <v>2</v>
      </c>
      <c r="B25" s="34">
        <v>2.3E-2</v>
      </c>
      <c r="C25" s="34">
        <v>5.8999999999999997E-2</v>
      </c>
      <c r="D25" s="8">
        <v>1.2999999999999999E-2</v>
      </c>
    </row>
    <row r="26" spans="1:4">
      <c r="A26" s="53" t="s">
        <v>3</v>
      </c>
      <c r="B26" s="34">
        <v>5.6000000000000001E-2</v>
      </c>
      <c r="C26" s="34">
        <v>0.13600000000000001</v>
      </c>
      <c r="D26" s="8">
        <v>0.02</v>
      </c>
    </row>
    <row r="27" spans="1:4">
      <c r="A27" s="53" t="s">
        <v>3</v>
      </c>
      <c r="B27" s="34">
        <v>4.5999999999999999E-2</v>
      </c>
      <c r="C27" s="34">
        <v>2.3E-2</v>
      </c>
      <c r="D27" s="8">
        <v>3.5000000000000003E-2</v>
      </c>
    </row>
    <row r="28" spans="1:4">
      <c r="A28" s="53" t="s">
        <v>3</v>
      </c>
      <c r="B28" s="34">
        <v>0.32800000000000001</v>
      </c>
      <c r="C28" s="34">
        <v>0.83399999999999996</v>
      </c>
      <c r="D28" s="8">
        <v>3.5000000000000003E-2</v>
      </c>
    </row>
    <row r="29" spans="1:4">
      <c r="A29" s="53" t="s">
        <v>3</v>
      </c>
      <c r="B29" s="34">
        <v>0.151</v>
      </c>
      <c r="C29" s="34">
        <v>1.6539999999999999</v>
      </c>
      <c r="D29" s="8">
        <v>5.0000000000000001E-3</v>
      </c>
    </row>
    <row r="30" spans="1:4">
      <c r="A30" s="53" t="s">
        <v>4</v>
      </c>
      <c r="B30" s="34">
        <v>7.1999999999999995E-2</v>
      </c>
      <c r="C30" s="34">
        <v>0.39900000000000002</v>
      </c>
      <c r="D30" s="8">
        <v>1.7000000000000001E-2</v>
      </c>
    </row>
    <row r="31" spans="1:4">
      <c r="A31" s="53" t="s">
        <v>5</v>
      </c>
      <c r="B31" s="54">
        <v>1.1020000000000001</v>
      </c>
      <c r="C31" s="34">
        <v>0.41499999999999998</v>
      </c>
      <c r="D31" s="8">
        <v>2.1000000000000001E-2</v>
      </c>
    </row>
    <row r="32" spans="1:4">
      <c r="A32" s="53" t="s">
        <v>401</v>
      </c>
      <c r="B32" s="34">
        <v>7.0000000000000001E-3</v>
      </c>
      <c r="C32" s="34">
        <v>5.6000000000000001E-2</v>
      </c>
      <c r="D32" s="8">
        <v>1.2999999999999999E-2</v>
      </c>
    </row>
    <row r="33" spans="1:4">
      <c r="A33" s="53" t="s">
        <v>402</v>
      </c>
      <c r="B33" s="34">
        <v>0.13300000000000001</v>
      </c>
      <c r="C33" s="34">
        <v>0.53200000000000003</v>
      </c>
      <c r="D33" s="8">
        <v>2E-3</v>
      </c>
    </row>
    <row r="34" spans="1:4">
      <c r="A34" s="53" t="s">
        <v>403</v>
      </c>
      <c r="B34" s="54">
        <v>25.443999999999999</v>
      </c>
      <c r="C34" s="34">
        <v>8.532</v>
      </c>
      <c r="D34" s="8">
        <v>5.0000000000000001E-3</v>
      </c>
    </row>
    <row r="35" spans="1:4">
      <c r="A35" s="26" t="s">
        <v>6</v>
      </c>
      <c r="B35" s="34">
        <v>9.2999999999999999E-2</v>
      </c>
      <c r="C35" s="34">
        <v>8.2000000000000003E-2</v>
      </c>
      <c r="D35" s="8">
        <v>2.1000000000000001E-2</v>
      </c>
    </row>
    <row r="36" spans="1:4">
      <c r="A36" s="26" t="s">
        <v>6</v>
      </c>
      <c r="B36" s="34">
        <v>2.1000000000000001E-2</v>
      </c>
      <c r="C36" s="34">
        <v>3.3000000000000002E-2</v>
      </c>
      <c r="D36" s="8">
        <v>2.8000000000000001E-2</v>
      </c>
    </row>
    <row r="37" spans="1:4">
      <c r="A37" s="53" t="s">
        <v>7</v>
      </c>
      <c r="B37" s="34">
        <v>4.2000000000000003E-2</v>
      </c>
      <c r="C37" s="34">
        <v>6.4000000000000001E-2</v>
      </c>
      <c r="D37" s="8">
        <v>1.0999999999999999E-2</v>
      </c>
    </row>
    <row r="38" spans="1:4">
      <c r="A38" s="53" t="s">
        <v>7</v>
      </c>
      <c r="B38" s="34">
        <v>7.0000000000000001E-3</v>
      </c>
      <c r="C38" s="34">
        <v>2.3E-2</v>
      </c>
      <c r="D38" s="8">
        <v>2E-3</v>
      </c>
    </row>
    <row r="39" spans="1:4">
      <c r="A39" s="53" t="s">
        <v>8</v>
      </c>
      <c r="B39" s="34">
        <v>3.2000000000000001E-2</v>
      </c>
      <c r="C39" s="34">
        <v>7.0999999999999994E-2</v>
      </c>
      <c r="D39" s="8">
        <v>0</v>
      </c>
    </row>
    <row r="40" spans="1:4">
      <c r="A40" s="53" t="s">
        <v>404</v>
      </c>
      <c r="B40" s="34">
        <v>0.33800000000000002</v>
      </c>
      <c r="C40" s="34">
        <v>0.54700000000000004</v>
      </c>
      <c r="D40" s="8">
        <v>3.6999999999999998E-2</v>
      </c>
    </row>
    <row r="41" spans="1:4">
      <c r="A41" s="53" t="s">
        <v>9</v>
      </c>
      <c r="B41" s="34">
        <v>6.5000000000000002E-2</v>
      </c>
      <c r="C41" s="34">
        <v>0.13400000000000001</v>
      </c>
      <c r="D41" s="8">
        <v>1.2E-2</v>
      </c>
    </row>
    <row r="42" spans="1:4">
      <c r="A42" s="53" t="s">
        <v>9</v>
      </c>
      <c r="B42" s="34">
        <v>5.7000000000000002E-2</v>
      </c>
      <c r="C42" s="34">
        <v>0.13800000000000001</v>
      </c>
      <c r="D42" s="8">
        <v>2E-3</v>
      </c>
    </row>
    <row r="43" spans="1:4">
      <c r="A43" s="53" t="s">
        <v>9</v>
      </c>
      <c r="B43" s="34">
        <v>1.6E-2</v>
      </c>
      <c r="C43" s="34">
        <v>6.4000000000000001E-2</v>
      </c>
      <c r="D43" s="8">
        <v>0</v>
      </c>
    </row>
    <row r="44" spans="1:4">
      <c r="A44" s="53" t="s">
        <v>9</v>
      </c>
      <c r="B44" s="34">
        <v>1.9E-2</v>
      </c>
      <c r="C44" s="34">
        <v>4.2000000000000003E-2</v>
      </c>
      <c r="D44" s="8">
        <v>5.0000000000000001E-3</v>
      </c>
    </row>
    <row r="45" spans="1:4">
      <c r="A45" s="53" t="s">
        <v>9</v>
      </c>
      <c r="B45" s="34">
        <v>0.128</v>
      </c>
      <c r="C45" s="34">
        <v>0.113</v>
      </c>
      <c r="D45" s="8">
        <v>0</v>
      </c>
    </row>
    <row r="46" spans="1:4">
      <c r="A46" s="53" t="s">
        <v>9</v>
      </c>
      <c r="B46" s="34">
        <v>4.7E-2</v>
      </c>
      <c r="C46" s="34">
        <v>3.4000000000000002E-2</v>
      </c>
      <c r="D46" s="8">
        <v>6.0000000000000001E-3</v>
      </c>
    </row>
    <row r="47" spans="1:4">
      <c r="A47" s="53" t="s">
        <v>9</v>
      </c>
      <c r="B47" s="34">
        <v>1.7999999999999999E-2</v>
      </c>
      <c r="C47" s="34">
        <v>4.1000000000000002E-2</v>
      </c>
      <c r="D47" s="8">
        <v>5.0000000000000001E-3</v>
      </c>
    </row>
    <row r="48" spans="1:4">
      <c r="A48" s="26" t="s">
        <v>10</v>
      </c>
      <c r="B48" s="34">
        <v>0</v>
      </c>
      <c r="C48" s="34">
        <v>6.0000000000000001E-3</v>
      </c>
      <c r="D48" s="8">
        <v>1.2999999999999999E-2</v>
      </c>
    </row>
    <row r="49" spans="1:4">
      <c r="A49" s="26" t="s">
        <v>10</v>
      </c>
      <c r="B49" s="34">
        <v>3.2000000000000001E-2</v>
      </c>
      <c r="C49" s="34">
        <v>0.14399999999999999</v>
      </c>
      <c r="D49" s="8">
        <v>1.2999999999999999E-2</v>
      </c>
    </row>
    <row r="50" spans="1:4">
      <c r="A50" s="26" t="s">
        <v>10</v>
      </c>
      <c r="B50" s="34">
        <v>2E-3</v>
      </c>
      <c r="C50" s="34">
        <v>2.1999999999999999E-2</v>
      </c>
      <c r="D50" s="8">
        <v>6.0000000000000001E-3</v>
      </c>
    </row>
    <row r="51" spans="1:4">
      <c r="A51" s="26" t="s">
        <v>10</v>
      </c>
      <c r="B51" s="34">
        <v>6.0000000000000001E-3</v>
      </c>
      <c r="C51" s="34">
        <v>0.03</v>
      </c>
      <c r="D51" s="8">
        <v>1E-3</v>
      </c>
    </row>
    <row r="52" spans="1:4">
      <c r="A52" s="26" t="s">
        <v>10</v>
      </c>
      <c r="B52" s="34">
        <v>4.0000000000000001E-3</v>
      </c>
      <c r="C52" s="34">
        <v>2.1999999999999999E-2</v>
      </c>
      <c r="D52" s="8">
        <v>6.0000000000000001E-3</v>
      </c>
    </row>
    <row r="53" spans="1:4">
      <c r="A53" s="26" t="s">
        <v>10</v>
      </c>
      <c r="B53" s="34">
        <v>1.6E-2</v>
      </c>
      <c r="C53" s="34">
        <v>4.2000000000000003E-2</v>
      </c>
      <c r="D53" s="8">
        <v>2.3E-2</v>
      </c>
    </row>
    <row r="54" spans="1:4">
      <c r="A54" s="26" t="s">
        <v>10</v>
      </c>
      <c r="B54" s="34">
        <v>6.0000000000000001E-3</v>
      </c>
      <c r="C54" s="34">
        <v>3.7999999999999999E-2</v>
      </c>
      <c r="D54" s="8">
        <v>7.0000000000000001E-3</v>
      </c>
    </row>
    <row r="55" spans="1:4">
      <c r="A55" s="26" t="s">
        <v>10</v>
      </c>
      <c r="B55" s="34">
        <v>0</v>
      </c>
      <c r="C55" s="34">
        <v>7.8E-2</v>
      </c>
      <c r="D55" s="8">
        <v>2.7E-2</v>
      </c>
    </row>
    <row r="56" spans="1:4">
      <c r="A56" s="26" t="s">
        <v>10</v>
      </c>
      <c r="B56" s="34">
        <v>0</v>
      </c>
      <c r="C56" s="34">
        <v>6.2E-2</v>
      </c>
      <c r="D56" s="8">
        <v>2E-3</v>
      </c>
    </row>
    <row r="57" spans="1:4">
      <c r="A57" s="26" t="s">
        <v>10</v>
      </c>
      <c r="B57" s="34">
        <v>8.0000000000000002E-3</v>
      </c>
      <c r="C57" s="34">
        <v>2.1999999999999999E-2</v>
      </c>
      <c r="D57" s="8">
        <v>4.2999999999999997E-2</v>
      </c>
    </row>
    <row r="58" spans="1:4">
      <c r="A58" s="26" t="s">
        <v>10</v>
      </c>
      <c r="B58" s="34">
        <v>0</v>
      </c>
      <c r="C58" s="34">
        <v>0.02</v>
      </c>
      <c r="D58" s="8">
        <v>3.5000000000000003E-2</v>
      </c>
    </row>
    <row r="59" spans="1:4">
      <c r="A59" s="26" t="s">
        <v>10</v>
      </c>
      <c r="B59" s="34">
        <v>0</v>
      </c>
      <c r="C59" s="34">
        <v>8.0000000000000002E-3</v>
      </c>
      <c r="D59" s="8">
        <v>2E-3</v>
      </c>
    </row>
    <row r="60" spans="1:4">
      <c r="A60" s="26" t="s">
        <v>10</v>
      </c>
      <c r="B60" s="34">
        <v>0</v>
      </c>
      <c r="C60" s="34">
        <v>1.7999999999999999E-2</v>
      </c>
      <c r="D60" s="8">
        <v>2.1000000000000001E-2</v>
      </c>
    </row>
    <row r="61" spans="1:4">
      <c r="A61" s="53" t="s">
        <v>405</v>
      </c>
      <c r="B61" s="34">
        <v>4.0000000000000001E-3</v>
      </c>
      <c r="C61" s="34">
        <v>0.27600000000000002</v>
      </c>
      <c r="D61" s="8">
        <v>3.5000000000000003E-2</v>
      </c>
    </row>
    <row r="62" spans="1:4">
      <c r="A62" s="26" t="s">
        <v>11</v>
      </c>
      <c r="B62" s="34">
        <v>0.03</v>
      </c>
      <c r="C62" s="34">
        <v>0.152</v>
      </c>
      <c r="D62" s="8">
        <v>1.7999999999999999E-2</v>
      </c>
    </row>
    <row r="63" spans="1:4">
      <c r="A63" s="26" t="s">
        <v>11</v>
      </c>
      <c r="B63" s="34">
        <v>0</v>
      </c>
      <c r="C63" s="34">
        <v>6.0000000000000001E-3</v>
      </c>
      <c r="D63" s="8">
        <v>2E-3</v>
      </c>
    </row>
    <row r="64" spans="1:4">
      <c r="A64" s="26" t="s">
        <v>11</v>
      </c>
      <c r="B64" s="34">
        <v>4.0000000000000001E-3</v>
      </c>
      <c r="C64" s="34">
        <v>1.7999999999999999E-2</v>
      </c>
      <c r="D64" s="8">
        <v>4.8000000000000001E-2</v>
      </c>
    </row>
    <row r="65" spans="1:4">
      <c r="A65" s="26" t="s">
        <v>11</v>
      </c>
      <c r="B65" s="34">
        <v>0.03</v>
      </c>
      <c r="C65" s="34">
        <v>9.4E-2</v>
      </c>
      <c r="D65" s="8">
        <v>2.7E-2</v>
      </c>
    </row>
    <row r="66" spans="1:4">
      <c r="A66" s="26" t="s">
        <v>11</v>
      </c>
      <c r="B66" s="34">
        <v>6.0000000000000001E-3</v>
      </c>
      <c r="C66" s="34">
        <v>2.5999999999999999E-2</v>
      </c>
      <c r="D66" s="8">
        <v>2.3E-2</v>
      </c>
    </row>
    <row r="67" spans="1:4">
      <c r="A67" s="26" t="s">
        <v>11</v>
      </c>
      <c r="B67" s="34">
        <v>4.0000000000000001E-3</v>
      </c>
      <c r="C67" s="34">
        <v>0.14399999999999999</v>
      </c>
      <c r="D67" s="8">
        <v>5.0000000000000001E-3</v>
      </c>
    </row>
    <row r="68" spans="1:4">
      <c r="A68" s="26" t="s">
        <v>12</v>
      </c>
      <c r="B68" s="34">
        <v>0</v>
      </c>
      <c r="C68" s="34">
        <v>4.8000000000000001E-2</v>
      </c>
      <c r="D68" s="8">
        <v>0</v>
      </c>
    </row>
    <row r="69" spans="1:4">
      <c r="A69" s="53" t="s">
        <v>406</v>
      </c>
      <c r="B69" s="34">
        <v>4.5999999999999999E-2</v>
      </c>
      <c r="C69" s="34">
        <v>0.318</v>
      </c>
      <c r="D69" s="8">
        <v>2E-3</v>
      </c>
    </row>
    <row r="70" spans="1:4">
      <c r="A70" s="53" t="s">
        <v>407</v>
      </c>
      <c r="B70" s="34">
        <v>9.1999999999999998E-2</v>
      </c>
      <c r="C70" s="34">
        <v>0.93200000000000005</v>
      </c>
      <c r="D70" s="8">
        <v>5.0000000000000001E-3</v>
      </c>
    </row>
    <row r="71" spans="1:4">
      <c r="A71" s="53" t="s">
        <v>13</v>
      </c>
      <c r="B71" s="34">
        <v>0.17199999999999999</v>
      </c>
      <c r="C71" s="34">
        <v>1.6919999999999999</v>
      </c>
      <c r="D71" s="8">
        <v>8.0000000000000002E-3</v>
      </c>
    </row>
    <row r="72" spans="1:4">
      <c r="A72" s="53" t="s">
        <v>13</v>
      </c>
      <c r="B72" s="34">
        <v>0.33400000000000002</v>
      </c>
      <c r="C72" s="34">
        <v>2.6240000000000001</v>
      </c>
      <c r="D72" s="8">
        <v>0</v>
      </c>
    </row>
    <row r="73" spans="1:4">
      <c r="A73" s="53" t="s">
        <v>13</v>
      </c>
      <c r="B73" s="34">
        <v>6.0000000000000001E-3</v>
      </c>
      <c r="C73" s="34">
        <v>0.124</v>
      </c>
      <c r="D73" s="8">
        <v>1E-3</v>
      </c>
    </row>
    <row r="74" spans="1:4">
      <c r="A74" s="53" t="s">
        <v>13</v>
      </c>
      <c r="B74" s="34">
        <v>1.6E-2</v>
      </c>
      <c r="C74" s="34">
        <v>0.21</v>
      </c>
      <c r="D74" s="8">
        <v>1E-3</v>
      </c>
    </row>
    <row r="75" spans="1:4">
      <c r="A75" s="53" t="s">
        <v>13</v>
      </c>
      <c r="B75" s="34">
        <v>0.03</v>
      </c>
      <c r="C75" s="34">
        <v>0.33600000000000002</v>
      </c>
      <c r="D75" s="8">
        <v>1E-3</v>
      </c>
    </row>
    <row r="76" spans="1:4">
      <c r="A76" s="53" t="s">
        <v>13</v>
      </c>
      <c r="B76" s="34">
        <v>0.126</v>
      </c>
      <c r="C76" s="34">
        <v>0.78400000000000003</v>
      </c>
      <c r="D76" s="8">
        <v>2E-3</v>
      </c>
    </row>
    <row r="77" spans="1:4">
      <c r="A77" s="53" t="s">
        <v>13</v>
      </c>
      <c r="B77" s="34">
        <v>2E-3</v>
      </c>
      <c r="C77" s="34">
        <v>6.2E-2</v>
      </c>
      <c r="D77" s="8">
        <v>0</v>
      </c>
    </row>
    <row r="78" spans="1:4">
      <c r="A78" s="53" t="s">
        <v>13</v>
      </c>
      <c r="B78" s="34">
        <v>0.01</v>
      </c>
      <c r="C78" s="34">
        <v>9.4E-2</v>
      </c>
      <c r="D78" s="8">
        <v>2E-3</v>
      </c>
    </row>
    <row r="79" spans="1:4">
      <c r="A79" s="53" t="s">
        <v>13</v>
      </c>
      <c r="B79" s="34">
        <v>0</v>
      </c>
      <c r="C79" s="34">
        <v>0.01</v>
      </c>
      <c r="D79" s="8">
        <v>1E-3</v>
      </c>
    </row>
    <row r="80" spans="1:4">
      <c r="A80" s="53" t="s">
        <v>13</v>
      </c>
      <c r="B80" s="34">
        <v>6.6000000000000003E-2</v>
      </c>
      <c r="C80" s="34">
        <v>0.68200000000000005</v>
      </c>
      <c r="D80" s="8">
        <v>0</v>
      </c>
    </row>
    <row r="81" spans="1:4">
      <c r="A81" s="53" t="s">
        <v>13</v>
      </c>
      <c r="B81" s="34">
        <v>0</v>
      </c>
      <c r="C81" s="34">
        <v>7.3999999999999996E-2</v>
      </c>
      <c r="D81" s="8">
        <v>3.0000000000000001E-3</v>
      </c>
    </row>
    <row r="82" spans="1:4">
      <c r="A82" s="53" t="s">
        <v>13</v>
      </c>
      <c r="B82" s="34">
        <v>2.4E-2</v>
      </c>
      <c r="C82" s="34">
        <v>0.36599999999999999</v>
      </c>
      <c r="D82" s="8">
        <v>1E-3</v>
      </c>
    </row>
    <row r="83" spans="1:4">
      <c r="A83" s="53" t="s">
        <v>13</v>
      </c>
      <c r="B83" s="34">
        <v>0</v>
      </c>
      <c r="C83" s="34">
        <v>1.7999999999999999E-2</v>
      </c>
      <c r="D83" s="8">
        <v>0</v>
      </c>
    </row>
    <row r="84" spans="1:4">
      <c r="A84" s="53" t="s">
        <v>13</v>
      </c>
      <c r="B84" s="34">
        <v>0.02</v>
      </c>
      <c r="C84" s="34">
        <v>0.158</v>
      </c>
      <c r="D84" s="8">
        <v>2E-3</v>
      </c>
    </row>
    <row r="85" spans="1:4" ht="19" customHeight="1">
      <c r="A85" s="53" t="s">
        <v>13</v>
      </c>
      <c r="B85" s="34">
        <v>5.1999999999999998E-2</v>
      </c>
      <c r="C85" s="34">
        <v>0.14599999999999999</v>
      </c>
      <c r="D85" s="8">
        <v>8.0000000000000002E-3</v>
      </c>
    </row>
    <row r="86" spans="1:4">
      <c r="A86" s="53" t="s">
        <v>13</v>
      </c>
      <c r="B86" s="34">
        <v>2E-3</v>
      </c>
      <c r="C86" s="34">
        <v>4.8000000000000001E-2</v>
      </c>
      <c r="D86" s="8">
        <v>0</v>
      </c>
    </row>
    <row r="87" spans="1:4">
      <c r="A87" s="53" t="s">
        <v>13</v>
      </c>
      <c r="B87" s="34">
        <v>0.01</v>
      </c>
      <c r="C87" s="34">
        <v>0.09</v>
      </c>
      <c r="D87" s="8">
        <v>1.7000000000000001E-2</v>
      </c>
    </row>
    <row r="88" spans="1:4">
      <c r="A88" s="53" t="s">
        <v>13</v>
      </c>
      <c r="B88" s="34">
        <v>0.02</v>
      </c>
      <c r="C88" s="34">
        <v>0.32200000000000001</v>
      </c>
      <c r="D88" s="8">
        <v>5.0000000000000001E-3</v>
      </c>
    </row>
    <row r="89" spans="1:4">
      <c r="A89" s="53" t="s">
        <v>13</v>
      </c>
      <c r="B89" s="34">
        <v>6.0000000000000001E-3</v>
      </c>
      <c r="C89" s="34">
        <v>2.1999999999999999E-2</v>
      </c>
      <c r="D89" s="8">
        <v>0</v>
      </c>
    </row>
    <row r="90" spans="1:4">
      <c r="A90" s="53" t="s">
        <v>13</v>
      </c>
      <c r="B90" s="34">
        <v>0</v>
      </c>
      <c r="C90" s="34">
        <v>4.0000000000000001E-3</v>
      </c>
      <c r="D90" s="8">
        <v>0</v>
      </c>
    </row>
    <row r="91" spans="1:4">
      <c r="A91" s="53" t="s">
        <v>13</v>
      </c>
      <c r="B91" s="34">
        <v>0.27400000000000002</v>
      </c>
      <c r="C91" s="34">
        <v>0.622</v>
      </c>
      <c r="D91" s="8">
        <v>2E-3</v>
      </c>
    </row>
    <row r="92" spans="1:4">
      <c r="A92" s="53" t="s">
        <v>13</v>
      </c>
      <c r="B92" s="34">
        <v>2E-3</v>
      </c>
      <c r="C92" s="34">
        <v>0.104</v>
      </c>
      <c r="D92" s="8">
        <v>1E-3</v>
      </c>
    </row>
    <row r="93" spans="1:4">
      <c r="A93" s="26" t="s">
        <v>14</v>
      </c>
      <c r="B93" s="34">
        <v>5.3999999999999999E-2</v>
      </c>
      <c r="C93" s="34">
        <v>0.252</v>
      </c>
      <c r="D93" s="8">
        <v>2E-3</v>
      </c>
    </row>
    <row r="94" spans="1:4">
      <c r="A94" s="53" t="s">
        <v>408</v>
      </c>
      <c r="B94" s="34">
        <v>3.2000000000000001E-2</v>
      </c>
      <c r="C94" s="34">
        <v>0.25600000000000001</v>
      </c>
      <c r="D94" s="8">
        <v>8.0000000000000002E-3</v>
      </c>
    </row>
    <row r="95" spans="1:4">
      <c r="A95" s="26" t="s">
        <v>409</v>
      </c>
      <c r="B95" s="34">
        <v>0.08</v>
      </c>
      <c r="C95" s="34">
        <v>1.2E-2</v>
      </c>
      <c r="D95" s="8">
        <v>4.2999999999999997E-2</v>
      </c>
    </row>
    <row r="96" spans="1:4">
      <c r="A96" s="53" t="s">
        <v>410</v>
      </c>
      <c r="B96" s="34">
        <v>8.0000000000000002E-3</v>
      </c>
      <c r="C96" s="34">
        <v>1.24</v>
      </c>
      <c r="D96" s="8">
        <v>2E-3</v>
      </c>
    </row>
    <row r="97" spans="1:4">
      <c r="A97" s="53" t="s">
        <v>15</v>
      </c>
      <c r="B97" s="34">
        <v>0</v>
      </c>
      <c r="C97" s="34">
        <v>5.1999999999999998E-2</v>
      </c>
      <c r="D97" s="8">
        <v>1E-3</v>
      </c>
    </row>
    <row r="98" spans="1:4">
      <c r="A98" s="53" t="s">
        <v>15</v>
      </c>
      <c r="B98" s="34">
        <v>0</v>
      </c>
      <c r="C98" s="34">
        <v>5.8000000000000003E-2</v>
      </c>
      <c r="D98" s="8">
        <v>8.0000000000000002E-3</v>
      </c>
    </row>
    <row r="99" spans="1:4">
      <c r="A99" s="53" t="s">
        <v>15</v>
      </c>
      <c r="B99" s="34">
        <v>0</v>
      </c>
      <c r="C99" s="34">
        <v>2E-3</v>
      </c>
      <c r="D99" s="8">
        <v>0</v>
      </c>
    </row>
    <row r="100" spans="1:4">
      <c r="A100" s="53" t="s">
        <v>15</v>
      </c>
      <c r="B100" s="34">
        <v>0</v>
      </c>
      <c r="C100" s="34">
        <v>4.0000000000000001E-3</v>
      </c>
      <c r="D100" s="8">
        <v>1E-3</v>
      </c>
    </row>
    <row r="101" spans="1:4">
      <c r="A101" s="53" t="s">
        <v>15</v>
      </c>
      <c r="B101" s="34">
        <v>2E-3</v>
      </c>
      <c r="C101" s="34">
        <v>8.4000000000000005E-2</v>
      </c>
      <c r="D101" s="8">
        <v>1E-3</v>
      </c>
    </row>
    <row r="102" spans="1:4">
      <c r="A102" s="53" t="s">
        <v>15</v>
      </c>
      <c r="B102" s="34">
        <v>7.9000000000000001E-2</v>
      </c>
      <c r="C102" s="34">
        <v>0.32800000000000001</v>
      </c>
      <c r="D102" s="8">
        <v>2.1999999999999999E-2</v>
      </c>
    </row>
    <row r="103" spans="1:4">
      <c r="A103" s="53" t="s">
        <v>15</v>
      </c>
      <c r="B103" s="34">
        <v>1.7999999999999999E-2</v>
      </c>
      <c r="C103" s="34">
        <v>7.8E-2</v>
      </c>
      <c r="D103" s="8">
        <v>2.3E-2</v>
      </c>
    </row>
  </sheetData>
  <sortState ref="A3:D20">
    <sortCondition ref="A85:A102"/>
  </sortState>
  <mergeCells count="7">
    <mergeCell ref="A1:B1"/>
    <mergeCell ref="A23:A24"/>
    <mergeCell ref="D23:D24"/>
    <mergeCell ref="A2:A3"/>
    <mergeCell ref="D2:D3"/>
    <mergeCell ref="B23:C23"/>
    <mergeCell ref="B2:C2"/>
  </mergeCells>
  <phoneticPr fontId="3" type="noConversion"/>
  <pageMargins left="0.75" right="0.75" top="1" bottom="1" header="0.5" footer="0.5"/>
  <pageSetup scale="4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72"/>
  <sheetViews>
    <sheetView topLeftCell="A49" workbookViewId="0">
      <selection sqref="A1:L70"/>
    </sheetView>
  </sheetViews>
  <sheetFormatPr baseColWidth="10" defaultRowHeight="13" x14ac:dyDescent="0"/>
  <cols>
    <col min="1" max="1" width="79.6640625" style="25" customWidth="1"/>
    <col min="2" max="5" width="6.6640625" style="6" customWidth="1"/>
    <col min="6" max="6" width="8.33203125" style="4" customWidth="1"/>
    <col min="7" max="12" width="7.6640625" style="4" customWidth="1"/>
    <col min="13" max="16384" width="10.83203125" style="4"/>
  </cols>
  <sheetData>
    <row r="1" spans="1:12" ht="30" customHeight="1">
      <c r="A1" s="104" t="s">
        <v>454</v>
      </c>
    </row>
    <row r="2" spans="1:12">
      <c r="A2" s="82" t="s">
        <v>95</v>
      </c>
      <c r="B2" s="85" t="s">
        <v>22</v>
      </c>
      <c r="C2" s="86"/>
      <c r="D2" s="86"/>
      <c r="E2" s="87"/>
      <c r="F2" s="91" t="s">
        <v>393</v>
      </c>
      <c r="G2" s="92"/>
      <c r="H2" s="92"/>
      <c r="I2" s="92"/>
      <c r="J2" s="92"/>
      <c r="K2" s="92"/>
      <c r="L2" s="93"/>
    </row>
    <row r="3" spans="1:12" ht="15" customHeight="1">
      <c r="A3" s="83"/>
      <c r="B3" s="88"/>
      <c r="C3" s="89"/>
      <c r="D3" s="89"/>
      <c r="E3" s="90"/>
      <c r="F3" s="94" t="s">
        <v>23</v>
      </c>
      <c r="G3" s="92" t="s">
        <v>24</v>
      </c>
      <c r="H3" s="92"/>
      <c r="I3" s="92"/>
      <c r="J3" s="92"/>
      <c r="K3" s="92"/>
      <c r="L3" s="93"/>
    </row>
    <row r="4" spans="1:12" ht="15" customHeight="1">
      <c r="A4" s="83"/>
      <c r="B4" s="88"/>
      <c r="C4" s="89"/>
      <c r="D4" s="89"/>
      <c r="E4" s="90"/>
      <c r="F4" s="95"/>
      <c r="G4" s="97" t="s">
        <v>25</v>
      </c>
      <c r="H4" s="97"/>
      <c r="I4" s="97"/>
      <c r="J4" s="97" t="s">
        <v>396</v>
      </c>
      <c r="K4" s="97"/>
      <c r="L4" s="8" t="s">
        <v>397</v>
      </c>
    </row>
    <row r="5" spans="1:12">
      <c r="A5" s="84"/>
      <c r="B5" s="8" t="s">
        <v>25</v>
      </c>
      <c r="C5" s="8" t="s">
        <v>396</v>
      </c>
      <c r="D5" s="8" t="s">
        <v>397</v>
      </c>
      <c r="E5" s="8" t="s">
        <v>26</v>
      </c>
      <c r="F5" s="96"/>
      <c r="G5" s="8" t="s">
        <v>396</v>
      </c>
      <c r="H5" s="8" t="s">
        <v>397</v>
      </c>
      <c r="I5" s="9" t="s">
        <v>26</v>
      </c>
      <c r="J5" s="8" t="s">
        <v>397</v>
      </c>
      <c r="K5" s="10" t="s">
        <v>26</v>
      </c>
      <c r="L5" s="10" t="s">
        <v>26</v>
      </c>
    </row>
    <row r="6" spans="1:12">
      <c r="A6" s="11" t="s">
        <v>416</v>
      </c>
      <c r="B6" s="8" t="s">
        <v>30</v>
      </c>
      <c r="C6" s="8" t="s">
        <v>27</v>
      </c>
      <c r="D6" s="8" t="s">
        <v>28</v>
      </c>
      <c r="E6" s="8" t="s">
        <v>29</v>
      </c>
      <c r="F6" s="12">
        <v>2.9052899999999998E-4</v>
      </c>
      <c r="G6" s="13">
        <v>8.7771130000000006E-5</v>
      </c>
      <c r="H6" s="14">
        <v>1.5627249999999999E-2</v>
      </c>
      <c r="I6" s="13">
        <v>7.9410440000000002E-7</v>
      </c>
      <c r="J6" s="15">
        <v>0.51375400000000004</v>
      </c>
      <c r="K6" s="15">
        <v>0.28658270000000002</v>
      </c>
      <c r="L6" s="15">
        <v>0.1442532</v>
      </c>
    </row>
    <row r="7" spans="1:12">
      <c r="A7" s="11" t="s">
        <v>417</v>
      </c>
      <c r="B7" s="8" t="s">
        <v>33</v>
      </c>
      <c r="C7" s="8" t="s">
        <v>31</v>
      </c>
      <c r="D7" s="8" t="s">
        <v>32</v>
      </c>
      <c r="E7" s="8" t="s">
        <v>27</v>
      </c>
      <c r="F7" s="16">
        <v>8.0059629999999996E-3</v>
      </c>
      <c r="G7" s="15">
        <v>5.5141120000000002E-2</v>
      </c>
      <c r="H7" s="14">
        <v>5.3355649999999998E-4</v>
      </c>
      <c r="I7" s="13">
        <v>4.991784E-4</v>
      </c>
      <c r="J7" s="14">
        <v>3.6205950000000001E-2</v>
      </c>
      <c r="K7" s="15">
        <v>0.1209871</v>
      </c>
      <c r="L7" s="15">
        <v>0.31675900000000001</v>
      </c>
    </row>
    <row r="8" spans="1:12">
      <c r="A8" s="11" t="s">
        <v>3</v>
      </c>
      <c r="B8" s="8" t="s">
        <v>99</v>
      </c>
      <c r="C8" s="8" t="s">
        <v>96</v>
      </c>
      <c r="D8" s="8" t="s">
        <v>97</v>
      </c>
      <c r="E8" s="8" t="s">
        <v>98</v>
      </c>
      <c r="F8" s="16">
        <v>2.523544E-3</v>
      </c>
      <c r="G8" s="13">
        <v>2.5114700000000001E-4</v>
      </c>
      <c r="H8" s="13">
        <v>8.0224870000000003E-5</v>
      </c>
      <c r="I8" s="14">
        <v>1.3193320000000001E-3</v>
      </c>
      <c r="J8" s="15">
        <v>0.205535572</v>
      </c>
      <c r="K8" s="15">
        <v>0.51003724399999995</v>
      </c>
      <c r="L8" s="17">
        <v>7.5839710000000005E-2</v>
      </c>
    </row>
    <row r="9" spans="1:12">
      <c r="A9" s="11" t="s">
        <v>418</v>
      </c>
      <c r="B9" s="8" t="s">
        <v>32</v>
      </c>
      <c r="C9" s="8" t="s">
        <v>27</v>
      </c>
      <c r="D9" s="8" t="s">
        <v>31</v>
      </c>
      <c r="E9" s="8" t="s">
        <v>44</v>
      </c>
      <c r="F9" s="16">
        <v>6.5047179999999996E-3</v>
      </c>
      <c r="G9" s="15">
        <v>0.53928379999999998</v>
      </c>
      <c r="H9" s="15">
        <v>0.17122519999999999</v>
      </c>
      <c r="I9" s="13">
        <v>7.0453549999999996E-5</v>
      </c>
      <c r="J9" s="15">
        <v>0.37136170000000002</v>
      </c>
      <c r="K9" s="14">
        <v>9.4980450000000001E-4</v>
      </c>
      <c r="L9" s="17">
        <v>9.6086889999999994E-2</v>
      </c>
    </row>
    <row r="10" spans="1:12">
      <c r="A10" s="11" t="s">
        <v>419</v>
      </c>
      <c r="B10" s="8" t="s">
        <v>32</v>
      </c>
      <c r="C10" s="8" t="s">
        <v>46</v>
      </c>
      <c r="D10" s="8" t="s">
        <v>47</v>
      </c>
      <c r="E10" s="8" t="s">
        <v>38</v>
      </c>
      <c r="F10" s="16">
        <v>6.1831439999999998E-3</v>
      </c>
      <c r="G10" s="13">
        <v>5.6910950000000001E-5</v>
      </c>
      <c r="H10" s="14">
        <v>4.108764E-3</v>
      </c>
      <c r="I10" s="14">
        <v>5.6499139999999998E-3</v>
      </c>
      <c r="J10" s="15">
        <v>0.79211469999999995</v>
      </c>
      <c r="K10" s="15">
        <v>0.1190996</v>
      </c>
      <c r="L10" s="15">
        <v>0.3628132</v>
      </c>
    </row>
    <row r="11" spans="1:12">
      <c r="A11" s="11" t="s">
        <v>420</v>
      </c>
      <c r="B11" s="8" t="s">
        <v>51</v>
      </c>
      <c r="C11" s="8" t="s">
        <v>48</v>
      </c>
      <c r="D11" s="8" t="s">
        <v>49</v>
      </c>
      <c r="E11" s="8" t="s">
        <v>50</v>
      </c>
      <c r="F11" s="16">
        <v>3.0051593000000001E-2</v>
      </c>
      <c r="G11" s="15">
        <v>0.7969379848</v>
      </c>
      <c r="H11" s="15">
        <v>0.12880405449999999</v>
      </c>
      <c r="I11" s="14">
        <v>6.9757990000000002E-4</v>
      </c>
      <c r="J11" s="15">
        <v>0.193133789</v>
      </c>
      <c r="K11" s="14">
        <v>2.406296E-3</v>
      </c>
      <c r="L11" s="15">
        <v>0.30494996299999999</v>
      </c>
    </row>
    <row r="12" spans="1:12">
      <c r="A12" s="11" t="s">
        <v>421</v>
      </c>
      <c r="B12" s="8" t="s">
        <v>55</v>
      </c>
      <c r="C12" s="8" t="s">
        <v>52</v>
      </c>
      <c r="D12" s="8" t="s">
        <v>53</v>
      </c>
      <c r="E12" s="8" t="s">
        <v>54</v>
      </c>
      <c r="F12" s="16">
        <v>6.1831439999999998E-3</v>
      </c>
      <c r="G12" s="15">
        <v>0.37646839999999998</v>
      </c>
      <c r="H12" s="15">
        <v>0.2442598</v>
      </c>
      <c r="I12" s="13">
        <v>3.5337570000000003E-5</v>
      </c>
      <c r="J12" s="15">
        <v>0.62211695879999995</v>
      </c>
      <c r="K12" s="14">
        <v>1.2261641999999999E-3</v>
      </c>
      <c r="L12" s="14">
        <v>4.5473399999999997E-2</v>
      </c>
    </row>
    <row r="13" spans="1:12">
      <c r="A13" s="11" t="s">
        <v>422</v>
      </c>
      <c r="B13" s="8" t="s">
        <v>27</v>
      </c>
      <c r="C13" s="8" t="s">
        <v>68</v>
      </c>
      <c r="D13" s="8" t="s">
        <v>27</v>
      </c>
      <c r="E13" s="8" t="s">
        <v>69</v>
      </c>
      <c r="F13" s="12">
        <v>2.9052899999999998E-4</v>
      </c>
      <c r="G13" s="13">
        <v>1.303796E-5</v>
      </c>
      <c r="H13" s="15">
        <v>0.1296332</v>
      </c>
      <c r="I13" s="13">
        <v>3.2258079999999999E-6</v>
      </c>
      <c r="J13" s="15">
        <v>5.146498E-2</v>
      </c>
      <c r="K13" s="15">
        <v>0.86483589999999999</v>
      </c>
      <c r="L13" s="14">
        <v>3.4727809999999998E-2</v>
      </c>
    </row>
    <row r="14" spans="1:12">
      <c r="A14" s="79" t="s">
        <v>94</v>
      </c>
      <c r="B14" s="80"/>
      <c r="C14" s="80"/>
      <c r="D14" s="80"/>
      <c r="E14" s="80"/>
      <c r="F14" s="81"/>
      <c r="G14" s="18">
        <f>4/8</f>
        <v>0.5</v>
      </c>
      <c r="H14" s="18">
        <f>4/8</f>
        <v>0.5</v>
      </c>
      <c r="I14" s="18">
        <f>8/8</f>
        <v>1</v>
      </c>
      <c r="J14" s="18">
        <f>1/8</f>
        <v>0.125</v>
      </c>
      <c r="K14" s="18">
        <f>3/8</f>
        <v>0.375</v>
      </c>
      <c r="L14" s="19">
        <f>2/8</f>
        <v>0.25</v>
      </c>
    </row>
    <row r="16" spans="1:12">
      <c r="A16" s="82" t="s">
        <v>21</v>
      </c>
      <c r="B16" s="85" t="s">
        <v>22</v>
      </c>
      <c r="C16" s="86"/>
      <c r="D16" s="86"/>
      <c r="E16" s="87"/>
      <c r="F16" s="91" t="s">
        <v>393</v>
      </c>
      <c r="G16" s="92"/>
      <c r="H16" s="92"/>
      <c r="I16" s="92"/>
      <c r="J16" s="92"/>
      <c r="K16" s="92"/>
      <c r="L16" s="93"/>
    </row>
    <row r="17" spans="1:12">
      <c r="A17" s="83"/>
      <c r="B17" s="88"/>
      <c r="C17" s="89"/>
      <c r="D17" s="89"/>
      <c r="E17" s="90"/>
      <c r="F17" s="94" t="s">
        <v>23</v>
      </c>
      <c r="G17" s="92" t="s">
        <v>24</v>
      </c>
      <c r="H17" s="92"/>
      <c r="I17" s="92"/>
      <c r="J17" s="92"/>
      <c r="K17" s="92"/>
      <c r="L17" s="93"/>
    </row>
    <row r="18" spans="1:12">
      <c r="A18" s="83"/>
      <c r="B18" s="88"/>
      <c r="C18" s="89"/>
      <c r="D18" s="89"/>
      <c r="E18" s="90"/>
      <c r="F18" s="95"/>
      <c r="G18" s="97" t="s">
        <v>25</v>
      </c>
      <c r="H18" s="97"/>
      <c r="I18" s="97"/>
      <c r="J18" s="97" t="s">
        <v>396</v>
      </c>
      <c r="K18" s="97"/>
      <c r="L18" s="8" t="s">
        <v>397</v>
      </c>
    </row>
    <row r="19" spans="1:12">
      <c r="A19" s="84"/>
      <c r="B19" s="8" t="s">
        <v>25</v>
      </c>
      <c r="C19" s="8" t="s">
        <v>396</v>
      </c>
      <c r="D19" s="8" t="s">
        <v>397</v>
      </c>
      <c r="E19" s="8" t="s">
        <v>26</v>
      </c>
      <c r="F19" s="96"/>
      <c r="G19" s="8" t="s">
        <v>396</v>
      </c>
      <c r="H19" s="8" t="s">
        <v>397</v>
      </c>
      <c r="I19" s="9" t="s">
        <v>26</v>
      </c>
      <c r="J19" s="8" t="s">
        <v>397</v>
      </c>
      <c r="K19" s="10" t="s">
        <v>26</v>
      </c>
      <c r="L19" s="10" t="s">
        <v>26</v>
      </c>
    </row>
    <row r="20" spans="1:12">
      <c r="A20" s="20" t="s">
        <v>416</v>
      </c>
      <c r="B20" s="8" t="s">
        <v>30</v>
      </c>
      <c r="C20" s="8" t="s">
        <v>27</v>
      </c>
      <c r="D20" s="8" t="s">
        <v>28</v>
      </c>
      <c r="E20" s="8" t="s">
        <v>29</v>
      </c>
      <c r="F20" s="21">
        <v>6.4770259614166804E-4</v>
      </c>
      <c r="G20" s="13">
        <v>8.7771130000000006E-5</v>
      </c>
      <c r="H20" s="14">
        <v>1.5627249999999999E-2</v>
      </c>
      <c r="I20" s="13">
        <v>7.9410440000000002E-7</v>
      </c>
      <c r="J20" s="15">
        <v>0.51375400000000004</v>
      </c>
      <c r="K20" s="15">
        <v>0.28658270000000002</v>
      </c>
      <c r="L20" s="15">
        <v>0.14425316499999999</v>
      </c>
    </row>
    <row r="21" spans="1:12">
      <c r="A21" s="20" t="s">
        <v>417</v>
      </c>
      <c r="B21" s="8" t="s">
        <v>33</v>
      </c>
      <c r="C21" s="8" t="s">
        <v>31</v>
      </c>
      <c r="D21" s="8" t="s">
        <v>32</v>
      </c>
      <c r="E21" s="8" t="s">
        <v>27</v>
      </c>
      <c r="F21" s="22">
        <v>9.3704196304394693E-3</v>
      </c>
      <c r="G21" s="15">
        <v>5.5141120000000002E-2</v>
      </c>
      <c r="H21" s="14">
        <v>5.3355649999999998E-4</v>
      </c>
      <c r="I21" s="13">
        <v>4.991784E-4</v>
      </c>
      <c r="J21" s="14">
        <v>3.6205950000000001E-2</v>
      </c>
      <c r="K21" s="15">
        <v>0.1209871</v>
      </c>
      <c r="L21" s="15">
        <v>0.31675901000000001</v>
      </c>
    </row>
    <row r="22" spans="1:12">
      <c r="A22" s="20" t="s">
        <v>3</v>
      </c>
      <c r="B22" s="8" t="s">
        <v>37</v>
      </c>
      <c r="C22" s="8" t="s">
        <v>34</v>
      </c>
      <c r="D22" s="8" t="s">
        <v>35</v>
      </c>
      <c r="E22" s="8" t="s">
        <v>36</v>
      </c>
      <c r="F22" s="22">
        <v>8.70093475202929E-3</v>
      </c>
      <c r="G22" s="15">
        <v>0.71810660000000004</v>
      </c>
      <c r="H22" s="13">
        <v>2.7433900000000002E-4</v>
      </c>
      <c r="I22" s="14">
        <v>3.1804859999999997E-2</v>
      </c>
      <c r="J22" s="13">
        <v>1.5064559999999999E-4</v>
      </c>
      <c r="K22" s="14">
        <v>1.6377200000000001E-2</v>
      </c>
      <c r="L22" s="14">
        <v>2.5966995E-2</v>
      </c>
    </row>
    <row r="23" spans="1:12">
      <c r="A23" s="23" t="s">
        <v>6</v>
      </c>
      <c r="B23" s="8" t="s">
        <v>32</v>
      </c>
      <c r="C23" s="8" t="s">
        <v>27</v>
      </c>
      <c r="D23" s="8" t="s">
        <v>27</v>
      </c>
      <c r="E23" s="8" t="s">
        <v>38</v>
      </c>
      <c r="F23" s="22">
        <v>3.8789291694667098E-2</v>
      </c>
      <c r="G23" s="14">
        <v>1.186275E-2</v>
      </c>
      <c r="H23" s="14">
        <v>3.431716E-3</v>
      </c>
      <c r="I23" s="14">
        <v>3.676622E-3</v>
      </c>
      <c r="J23" s="15">
        <v>0.28742319999999999</v>
      </c>
      <c r="K23" s="15">
        <v>0.76320209999999999</v>
      </c>
      <c r="L23" s="15">
        <v>0.38762789600000003</v>
      </c>
    </row>
    <row r="24" spans="1:12">
      <c r="A24" s="23" t="s">
        <v>6</v>
      </c>
      <c r="B24" s="8" t="s">
        <v>38</v>
      </c>
      <c r="C24" s="8" t="s">
        <v>39</v>
      </c>
      <c r="D24" s="8" t="s">
        <v>40</v>
      </c>
      <c r="E24" s="8" t="s">
        <v>41</v>
      </c>
      <c r="F24" s="22">
        <v>1.23487920322457E-2</v>
      </c>
      <c r="G24" s="14">
        <v>1.5241709999999999E-3</v>
      </c>
      <c r="H24" s="14">
        <v>7.6325160000000004E-4</v>
      </c>
      <c r="I24" s="14">
        <v>2.5871399999999999E-3</v>
      </c>
      <c r="J24" s="15">
        <v>0.30802620000000003</v>
      </c>
      <c r="K24" s="15">
        <v>0.75916039999999996</v>
      </c>
      <c r="L24" s="15">
        <v>0.20452514399999999</v>
      </c>
    </row>
    <row r="25" spans="1:12">
      <c r="A25" s="23" t="s">
        <v>6</v>
      </c>
      <c r="B25" s="8" t="s">
        <v>38</v>
      </c>
      <c r="C25" s="8" t="s">
        <v>42</v>
      </c>
      <c r="D25" s="8" t="s">
        <v>43</v>
      </c>
      <c r="E25" s="8" t="s">
        <v>40</v>
      </c>
      <c r="F25" s="22">
        <v>3.8789291694667098E-2</v>
      </c>
      <c r="G25" s="14">
        <v>7.3358429999999999E-3</v>
      </c>
      <c r="H25" s="14">
        <v>2.9940890000000001E-3</v>
      </c>
      <c r="I25" s="14">
        <v>6.8296889999999999E-3</v>
      </c>
      <c r="J25" s="15">
        <v>0.32758900000000002</v>
      </c>
      <c r="K25" s="15">
        <v>0.92876380000000003</v>
      </c>
      <c r="L25" s="15">
        <v>0.28588001200000002</v>
      </c>
    </row>
    <row r="26" spans="1:12">
      <c r="A26" s="20" t="s">
        <v>423</v>
      </c>
      <c r="B26" s="8" t="s">
        <v>32</v>
      </c>
      <c r="C26" s="8" t="s">
        <v>27</v>
      </c>
      <c r="D26" s="8" t="s">
        <v>31</v>
      </c>
      <c r="E26" s="8" t="s">
        <v>44</v>
      </c>
      <c r="F26" s="22">
        <v>8.70093475202929E-3</v>
      </c>
      <c r="G26" s="15">
        <v>0.53928379999999998</v>
      </c>
      <c r="H26" s="15">
        <v>0.17122519999999999</v>
      </c>
      <c r="I26" s="13">
        <v>7.0453549999999996E-5</v>
      </c>
      <c r="J26" s="15">
        <v>0.37136170000000002</v>
      </c>
      <c r="K26" s="14">
        <v>9.4980450000000001E-4</v>
      </c>
      <c r="L26" s="15">
        <v>9.6086891999999993E-2</v>
      </c>
    </row>
    <row r="27" spans="1:12">
      <c r="A27" s="23" t="s">
        <v>10</v>
      </c>
      <c r="B27" s="8" t="s">
        <v>38</v>
      </c>
      <c r="C27" s="8" t="s">
        <v>38</v>
      </c>
      <c r="D27" s="8" t="s">
        <v>29</v>
      </c>
      <c r="E27" s="8" t="s">
        <v>42</v>
      </c>
      <c r="F27" s="22">
        <v>4.9336652487789297E-2</v>
      </c>
      <c r="G27" s="15">
        <v>0.2006019</v>
      </c>
      <c r="H27" s="15">
        <v>5.6084769999999999E-2</v>
      </c>
      <c r="I27" s="14">
        <v>9.5844560000000003E-4</v>
      </c>
      <c r="J27" s="15">
        <v>0.34369070000000002</v>
      </c>
      <c r="K27" s="14">
        <v>4.616812E-2</v>
      </c>
      <c r="L27" s="15">
        <v>0.58204429000000002</v>
      </c>
    </row>
    <row r="28" spans="1:12">
      <c r="A28" s="23" t="s">
        <v>10</v>
      </c>
      <c r="B28" s="8" t="s">
        <v>46</v>
      </c>
      <c r="C28" s="8" t="s">
        <v>45</v>
      </c>
      <c r="D28" s="8" t="s">
        <v>46</v>
      </c>
      <c r="E28" s="8" t="s">
        <v>27</v>
      </c>
      <c r="F28" s="22">
        <v>7.9213117459658693E-3</v>
      </c>
      <c r="G28" s="15">
        <v>6.9213739999999996E-2</v>
      </c>
      <c r="H28" s="15">
        <v>0.27139780000000002</v>
      </c>
      <c r="I28" s="14">
        <v>4.9158420000000001E-3</v>
      </c>
      <c r="J28" s="14">
        <v>1.7456360000000001E-2</v>
      </c>
      <c r="K28" s="13">
        <v>1.8717559999999999E-5</v>
      </c>
      <c r="L28" s="15">
        <v>0.32469342200000001</v>
      </c>
    </row>
    <row r="29" spans="1:12">
      <c r="A29" s="23" t="s">
        <v>10</v>
      </c>
      <c r="B29" s="8" t="s">
        <v>38</v>
      </c>
      <c r="C29" s="8" t="s">
        <v>27</v>
      </c>
      <c r="D29" s="8" t="s">
        <v>32</v>
      </c>
      <c r="E29" s="8" t="s">
        <v>40</v>
      </c>
      <c r="F29" s="22">
        <v>2.31780726439542E-2</v>
      </c>
      <c r="G29" s="15">
        <v>0.88761970000000001</v>
      </c>
      <c r="H29" s="15">
        <v>0.79249599999999998</v>
      </c>
      <c r="I29" s="14">
        <v>7.2491739999999997E-4</v>
      </c>
      <c r="J29" s="15">
        <v>0.87800679999999998</v>
      </c>
      <c r="K29" s="14">
        <v>1.762668E-3</v>
      </c>
      <c r="L29" s="14">
        <v>2.4838010000000001E-2</v>
      </c>
    </row>
    <row r="30" spans="1:12">
      <c r="A30" s="20" t="s">
        <v>424</v>
      </c>
      <c r="B30" s="8" t="s">
        <v>32</v>
      </c>
      <c r="C30" s="8" t="s">
        <v>46</v>
      </c>
      <c r="D30" s="8" t="s">
        <v>47</v>
      </c>
      <c r="E30" s="8" t="s">
        <v>38</v>
      </c>
      <c r="F30" s="22">
        <v>8.6154026775022707E-3</v>
      </c>
      <c r="G30" s="13">
        <v>5.6910950000000001E-5</v>
      </c>
      <c r="H30" s="14">
        <v>4.108764E-3</v>
      </c>
      <c r="I30" s="14">
        <v>5.6499139999999998E-3</v>
      </c>
      <c r="J30" s="15">
        <v>0.79211469999999995</v>
      </c>
      <c r="K30" s="15">
        <v>0.1190996</v>
      </c>
      <c r="L30" s="15">
        <v>0.362813204</v>
      </c>
    </row>
    <row r="31" spans="1:12">
      <c r="A31" s="20" t="s">
        <v>420</v>
      </c>
      <c r="B31" s="8" t="s">
        <v>51</v>
      </c>
      <c r="C31" s="8" t="s">
        <v>48</v>
      </c>
      <c r="D31" s="8" t="s">
        <v>49</v>
      </c>
      <c r="E31" s="8" t="s">
        <v>50</v>
      </c>
      <c r="F31" s="22">
        <v>2.5123777932046901E-2</v>
      </c>
      <c r="G31" s="15">
        <v>0.79693800000000004</v>
      </c>
      <c r="H31" s="15">
        <v>0.1288041</v>
      </c>
      <c r="I31" s="14">
        <v>6.9757990000000002E-4</v>
      </c>
      <c r="J31" s="15">
        <v>0.19313379999999999</v>
      </c>
      <c r="K31" s="14">
        <v>2.406296E-3</v>
      </c>
      <c r="L31" s="15">
        <v>0.30494996299999999</v>
      </c>
    </row>
    <row r="32" spans="1:12">
      <c r="A32" s="20" t="s">
        <v>421</v>
      </c>
      <c r="B32" s="8" t="s">
        <v>55</v>
      </c>
      <c r="C32" s="8" t="s">
        <v>52</v>
      </c>
      <c r="D32" s="8" t="s">
        <v>53</v>
      </c>
      <c r="E32" s="8" t="s">
        <v>54</v>
      </c>
      <c r="F32" s="22">
        <v>8.6154026775022707E-3</v>
      </c>
      <c r="G32" s="15">
        <v>0.37646839999999998</v>
      </c>
      <c r="H32" s="15">
        <v>0.2442598</v>
      </c>
      <c r="I32" s="13">
        <v>3.5337570000000003E-5</v>
      </c>
      <c r="J32" s="15">
        <v>0.62211700000000003</v>
      </c>
      <c r="K32" s="14">
        <v>1.2261640000000001E-3</v>
      </c>
      <c r="L32" s="14">
        <v>4.5473399999999997E-2</v>
      </c>
    </row>
    <row r="33" spans="1:12">
      <c r="A33" s="23" t="s">
        <v>11</v>
      </c>
      <c r="B33" s="8" t="s">
        <v>30</v>
      </c>
      <c r="C33" s="8" t="s">
        <v>56</v>
      </c>
      <c r="D33" s="8" t="s">
        <v>31</v>
      </c>
      <c r="E33" s="8" t="s">
        <v>31</v>
      </c>
      <c r="F33" s="22">
        <v>3.6561302085413298E-2</v>
      </c>
      <c r="G33" s="15">
        <v>0.60682420000000004</v>
      </c>
      <c r="H33" s="15">
        <v>0.9246645</v>
      </c>
      <c r="I33" s="14">
        <v>1.13912E-3</v>
      </c>
      <c r="J33" s="15">
        <v>0.63801929999999996</v>
      </c>
      <c r="K33" s="14">
        <v>7.6737489999999997E-3</v>
      </c>
      <c r="L33" s="14">
        <v>1.3134151E-2</v>
      </c>
    </row>
    <row r="34" spans="1:12">
      <c r="A34" s="23" t="s">
        <v>11</v>
      </c>
      <c r="B34" s="8" t="s">
        <v>42</v>
      </c>
      <c r="C34" s="8" t="s">
        <v>29</v>
      </c>
      <c r="D34" s="8" t="s">
        <v>56</v>
      </c>
      <c r="E34" s="8" t="s">
        <v>38</v>
      </c>
      <c r="F34" s="22">
        <v>1.58251301185133E-2</v>
      </c>
      <c r="G34" s="15">
        <v>6.010223E-2</v>
      </c>
      <c r="H34" s="15">
        <v>0.94118999999999997</v>
      </c>
      <c r="I34" s="14">
        <v>1.9045159999999998E-2</v>
      </c>
      <c r="J34" s="15">
        <v>0.18687010000000001</v>
      </c>
      <c r="K34" s="13">
        <v>8.2147080000000004E-5</v>
      </c>
      <c r="L34" s="15">
        <v>7.5408938999999994E-2</v>
      </c>
    </row>
    <row r="35" spans="1:12">
      <c r="A35" s="23" t="s">
        <v>11</v>
      </c>
      <c r="B35" s="8" t="s">
        <v>38</v>
      </c>
      <c r="C35" s="8" t="s">
        <v>42</v>
      </c>
      <c r="D35" s="8" t="s">
        <v>27</v>
      </c>
      <c r="E35" s="8" t="s">
        <v>32</v>
      </c>
      <c r="F35" s="22">
        <v>9.0355746383121195E-3</v>
      </c>
      <c r="G35" s="15">
        <v>0.3702164</v>
      </c>
      <c r="H35" s="15">
        <v>0.13753470000000001</v>
      </c>
      <c r="I35" s="13">
        <v>5.9169609999999997E-5</v>
      </c>
      <c r="J35" s="15">
        <v>0.42191339999999999</v>
      </c>
      <c r="K35" s="14">
        <v>1.9511610000000001E-3</v>
      </c>
      <c r="L35" s="15">
        <v>0.113328416</v>
      </c>
    </row>
    <row r="36" spans="1:12">
      <c r="A36" s="23" t="s">
        <v>11</v>
      </c>
      <c r="B36" s="8" t="s">
        <v>58</v>
      </c>
      <c r="C36" s="8" t="s">
        <v>40</v>
      </c>
      <c r="D36" s="8" t="s">
        <v>39</v>
      </c>
      <c r="E36" s="8" t="s">
        <v>57</v>
      </c>
      <c r="F36" s="21">
        <v>6.4770259614166804E-4</v>
      </c>
      <c r="G36" s="15">
        <v>0.16495209999999999</v>
      </c>
      <c r="H36" s="15">
        <v>0.13972599999999999</v>
      </c>
      <c r="I36" s="13">
        <v>5.41862E-5</v>
      </c>
      <c r="J36" s="14">
        <v>1.5319670000000001E-2</v>
      </c>
      <c r="K36" s="13">
        <v>6.2647010000000002E-7</v>
      </c>
      <c r="L36" s="15">
        <v>0.10755785</v>
      </c>
    </row>
    <row r="37" spans="1:12">
      <c r="A37" s="23" t="s">
        <v>11</v>
      </c>
      <c r="B37" s="8" t="s">
        <v>61</v>
      </c>
      <c r="C37" s="8" t="s">
        <v>59</v>
      </c>
      <c r="D37" s="8" t="s">
        <v>40</v>
      </c>
      <c r="E37" s="8" t="s">
        <v>60</v>
      </c>
      <c r="F37" s="22">
        <v>2.5913774175638199E-2</v>
      </c>
      <c r="G37" s="14">
        <v>4.9262450000000001E-3</v>
      </c>
      <c r="H37" s="15">
        <v>9.1767420000000002E-2</v>
      </c>
      <c r="I37" s="13">
        <v>3.8775890000000002E-4</v>
      </c>
      <c r="J37" s="15">
        <v>0.64067220000000002</v>
      </c>
      <c r="K37" s="15">
        <v>0.49639499999999998</v>
      </c>
      <c r="L37" s="15">
        <v>0.32430603600000002</v>
      </c>
    </row>
    <row r="38" spans="1:12">
      <c r="A38" s="23" t="s">
        <v>11</v>
      </c>
      <c r="B38" s="8" t="s">
        <v>57</v>
      </c>
      <c r="C38" s="8" t="s">
        <v>27</v>
      </c>
      <c r="D38" s="8" t="s">
        <v>27</v>
      </c>
      <c r="E38" s="8" t="s">
        <v>27</v>
      </c>
      <c r="F38" s="22">
        <v>1.03572071464851E-3</v>
      </c>
      <c r="G38" s="14">
        <v>3.5321909999999998E-2</v>
      </c>
      <c r="H38" s="15">
        <v>0.5876536</v>
      </c>
      <c r="I38" s="13">
        <v>1.305428E-6</v>
      </c>
      <c r="J38" s="15">
        <v>0.29855019999999999</v>
      </c>
      <c r="K38" s="14">
        <v>3.9062139999999999E-3</v>
      </c>
      <c r="L38" s="14">
        <v>1.501198E-3</v>
      </c>
    </row>
    <row r="39" spans="1:12">
      <c r="A39" s="23"/>
      <c r="B39" s="8" t="s">
        <v>32</v>
      </c>
      <c r="C39" s="8" t="s">
        <v>27</v>
      </c>
      <c r="D39" s="8" t="s">
        <v>32</v>
      </c>
      <c r="E39" s="8" t="s">
        <v>43</v>
      </c>
      <c r="F39" s="22">
        <v>4.8073586371049602E-2</v>
      </c>
      <c r="G39" s="14">
        <v>1.6673420000000001E-2</v>
      </c>
      <c r="H39" s="15">
        <v>0.1114559</v>
      </c>
      <c r="I39" s="14">
        <v>8.5476170000000002E-4</v>
      </c>
      <c r="J39" s="15">
        <v>0.81938350000000004</v>
      </c>
      <c r="K39" s="15">
        <v>0.37032470000000001</v>
      </c>
      <c r="L39" s="15">
        <v>0.36511781999999998</v>
      </c>
    </row>
    <row r="40" spans="1:12">
      <c r="A40" s="23" t="s">
        <v>11</v>
      </c>
      <c r="B40" s="8" t="s">
        <v>62</v>
      </c>
      <c r="C40" s="8" t="s">
        <v>60</v>
      </c>
      <c r="D40" s="8" t="s">
        <v>60</v>
      </c>
      <c r="E40" s="8" t="s">
        <v>46</v>
      </c>
      <c r="F40" s="22">
        <v>4.9801009525324196E-3</v>
      </c>
      <c r="G40" s="15">
        <v>6.2657820000000003E-2</v>
      </c>
      <c r="H40" s="15">
        <v>0.2356017</v>
      </c>
      <c r="I40" s="13">
        <v>7.1410239999999997E-6</v>
      </c>
      <c r="J40" s="15">
        <v>0.8252041</v>
      </c>
      <c r="K40" s="14">
        <v>6.5500979999999999E-3</v>
      </c>
      <c r="L40" s="14">
        <v>2.2461327E-2</v>
      </c>
    </row>
    <row r="41" spans="1:12">
      <c r="A41" s="23" t="s">
        <v>11</v>
      </c>
      <c r="B41" s="8" t="s">
        <v>27</v>
      </c>
      <c r="C41" s="8" t="s">
        <v>39</v>
      </c>
      <c r="D41" s="8" t="s">
        <v>42</v>
      </c>
      <c r="E41" s="8" t="s">
        <v>39</v>
      </c>
      <c r="F41" s="22">
        <v>3.8789291694667098E-2</v>
      </c>
      <c r="G41" s="14">
        <v>2.445582E-2</v>
      </c>
      <c r="H41" s="14">
        <v>2.822533E-2</v>
      </c>
      <c r="I41" s="14">
        <v>5.779162E-4</v>
      </c>
      <c r="J41" s="15">
        <v>0.61655499999999996</v>
      </c>
      <c r="K41" s="15">
        <v>0.24399699999999999</v>
      </c>
      <c r="L41" s="15">
        <v>0.71335089799999996</v>
      </c>
    </row>
    <row r="42" spans="1:12">
      <c r="A42" s="23" t="s">
        <v>11</v>
      </c>
      <c r="B42" s="8" t="s">
        <v>32</v>
      </c>
      <c r="C42" s="8" t="s">
        <v>38</v>
      </c>
      <c r="D42" s="8" t="s">
        <v>29</v>
      </c>
      <c r="E42" s="8" t="s">
        <v>46</v>
      </c>
      <c r="F42" s="22">
        <v>4.57393649629491E-2</v>
      </c>
      <c r="G42" s="14">
        <v>3.171035E-3</v>
      </c>
      <c r="H42" s="14">
        <v>2.027439E-2</v>
      </c>
      <c r="I42" s="15">
        <v>0.61742790000000003</v>
      </c>
      <c r="J42" s="15">
        <v>0.94172389999999995</v>
      </c>
      <c r="K42" s="14">
        <v>1.192761E-2</v>
      </c>
      <c r="L42" s="14">
        <v>4.7529395000000002E-2</v>
      </c>
    </row>
    <row r="43" spans="1:12">
      <c r="A43" s="23" t="s">
        <v>11</v>
      </c>
      <c r="B43" s="8" t="s">
        <v>31</v>
      </c>
      <c r="C43" s="8" t="s">
        <v>46</v>
      </c>
      <c r="D43" s="8" t="s">
        <v>32</v>
      </c>
      <c r="E43" s="8" t="s">
        <v>38</v>
      </c>
      <c r="F43" s="22">
        <v>1.6331371630957599E-2</v>
      </c>
      <c r="G43" s="15">
        <v>0.65291659999999996</v>
      </c>
      <c r="H43" s="14">
        <v>8.6589490000000009E-3</v>
      </c>
      <c r="I43" s="14">
        <v>8.9297699999999999E-4</v>
      </c>
      <c r="J43" s="14">
        <v>2.363084E-2</v>
      </c>
      <c r="K43" s="14">
        <v>5.2078480000000002E-3</v>
      </c>
      <c r="L43" s="15">
        <v>0.84499037899999996</v>
      </c>
    </row>
    <row r="44" spans="1:12">
      <c r="A44" s="23" t="s">
        <v>11</v>
      </c>
      <c r="B44" s="8" t="s">
        <v>63</v>
      </c>
      <c r="C44" s="8" t="s">
        <v>56</v>
      </c>
      <c r="D44" s="8" t="s">
        <v>42</v>
      </c>
      <c r="E44" s="8" t="s">
        <v>46</v>
      </c>
      <c r="F44" s="22">
        <v>8.70093475202929E-3</v>
      </c>
      <c r="G44" s="15">
        <v>5.574871E-2</v>
      </c>
      <c r="H44" s="15">
        <v>0.1606583</v>
      </c>
      <c r="I44" s="13">
        <v>2.4653289999999999E-5</v>
      </c>
      <c r="J44" s="15">
        <v>0.96503680000000003</v>
      </c>
      <c r="K44" s="14">
        <v>1.8011679999999999E-2</v>
      </c>
      <c r="L44" s="15">
        <v>6.6087388999999996E-2</v>
      </c>
    </row>
    <row r="45" spans="1:12">
      <c r="A45" s="23" t="s">
        <v>11</v>
      </c>
      <c r="B45" s="8" t="s">
        <v>29</v>
      </c>
      <c r="C45" s="8" t="s">
        <v>39</v>
      </c>
      <c r="D45" s="8" t="s">
        <v>29</v>
      </c>
      <c r="E45" s="8" t="s">
        <v>46</v>
      </c>
      <c r="F45" s="22">
        <v>1.6561588013338902E-2</v>
      </c>
      <c r="G45" s="14">
        <v>3.7028999999999999E-3</v>
      </c>
      <c r="H45" s="15">
        <v>0.82970480000000002</v>
      </c>
      <c r="I45" s="15">
        <v>0.28046939999999998</v>
      </c>
      <c r="J45" s="14">
        <v>4.9194259999999997E-2</v>
      </c>
      <c r="K45" s="13">
        <v>1.420406E-4</v>
      </c>
      <c r="L45" s="15">
        <v>0.32120449200000001</v>
      </c>
    </row>
    <row r="46" spans="1:12">
      <c r="A46" s="23" t="s">
        <v>11</v>
      </c>
      <c r="B46" s="8" t="s">
        <v>46</v>
      </c>
      <c r="C46" s="8" t="s">
        <v>60</v>
      </c>
      <c r="D46" s="8" t="s">
        <v>27</v>
      </c>
      <c r="E46" s="8" t="s">
        <v>27</v>
      </c>
      <c r="F46" s="22">
        <v>3.8789291694667098E-2</v>
      </c>
      <c r="G46" s="15">
        <v>0.27058260000000001</v>
      </c>
      <c r="H46" s="15">
        <v>0.25854640000000001</v>
      </c>
      <c r="I46" s="14">
        <v>1.294962E-2</v>
      </c>
      <c r="J46" s="15">
        <v>5.8054790000000002E-2</v>
      </c>
      <c r="K46" s="14">
        <v>7.1565270000000002E-4</v>
      </c>
      <c r="L46" s="15">
        <v>0.48420951699999998</v>
      </c>
    </row>
    <row r="47" spans="1:12">
      <c r="A47" s="23" t="s">
        <v>64</v>
      </c>
      <c r="B47" s="8" t="s">
        <v>67</v>
      </c>
      <c r="C47" s="8" t="s">
        <v>65</v>
      </c>
      <c r="D47" s="8" t="s">
        <v>66</v>
      </c>
      <c r="E47" s="8" t="s">
        <v>33</v>
      </c>
      <c r="F47" s="22">
        <v>4.3681774555833601E-2</v>
      </c>
      <c r="G47" s="14">
        <v>1.4047020000000001E-3</v>
      </c>
      <c r="H47" s="14">
        <v>1.154269E-2</v>
      </c>
      <c r="I47" s="14">
        <v>2.0804010000000001E-2</v>
      </c>
      <c r="J47" s="15">
        <v>0.93024180000000001</v>
      </c>
      <c r="K47" s="15">
        <v>0.28740680000000002</v>
      </c>
      <c r="L47" s="15">
        <v>0.37373583500000002</v>
      </c>
    </row>
    <row r="48" spans="1:12">
      <c r="A48" s="20" t="s">
        <v>422</v>
      </c>
      <c r="B48" s="8" t="s">
        <v>27</v>
      </c>
      <c r="C48" s="8" t="s">
        <v>68</v>
      </c>
      <c r="D48" s="8" t="s">
        <v>27</v>
      </c>
      <c r="E48" s="8" t="s">
        <v>69</v>
      </c>
      <c r="F48" s="21">
        <v>6.4770259614166804E-4</v>
      </c>
      <c r="G48" s="13">
        <v>1.303796E-5</v>
      </c>
      <c r="H48" s="15">
        <v>0.1296332</v>
      </c>
      <c r="I48" s="13">
        <v>3.2258079999999999E-6</v>
      </c>
      <c r="J48" s="15">
        <v>5.146498E-2</v>
      </c>
      <c r="K48" s="15">
        <v>0.86483589999999999</v>
      </c>
      <c r="L48" s="14">
        <v>3.4727808999999998E-2</v>
      </c>
    </row>
    <row r="49" spans="1:12">
      <c r="A49" s="23" t="s">
        <v>13</v>
      </c>
      <c r="B49" s="8" t="s">
        <v>32</v>
      </c>
      <c r="C49" s="8" t="s">
        <v>32</v>
      </c>
      <c r="D49" s="8" t="s">
        <v>42</v>
      </c>
      <c r="E49" s="8" t="s">
        <v>70</v>
      </c>
      <c r="F49" s="22">
        <v>9.0355746383121195E-3</v>
      </c>
      <c r="G49" s="14">
        <v>3.8475900000000001E-3</v>
      </c>
      <c r="H49" s="13">
        <v>8.8990420000000002E-5</v>
      </c>
      <c r="I49" s="14">
        <v>2.5386969999999998E-2</v>
      </c>
      <c r="J49" s="15">
        <v>6.2125140000000002E-2</v>
      </c>
      <c r="K49" s="15">
        <v>0.42145749999999998</v>
      </c>
      <c r="L49" s="14">
        <v>1.327849E-2</v>
      </c>
    </row>
    <row r="50" spans="1:12">
      <c r="A50" s="23" t="s">
        <v>13</v>
      </c>
      <c r="B50" s="8" t="s">
        <v>58</v>
      </c>
      <c r="C50" s="8" t="s">
        <v>71</v>
      </c>
      <c r="D50" s="8" t="s">
        <v>72</v>
      </c>
      <c r="E50" s="8" t="s">
        <v>73</v>
      </c>
      <c r="F50" s="22">
        <v>1.6561588013338902E-2</v>
      </c>
      <c r="G50" s="13">
        <v>3.5544679999999999E-4</v>
      </c>
      <c r="H50" s="14">
        <v>6.6613310000000004E-3</v>
      </c>
      <c r="I50" s="14">
        <v>5.8200409999999998E-3</v>
      </c>
      <c r="J50" s="15">
        <v>0.97397120000000004</v>
      </c>
      <c r="K50" s="15">
        <v>0.3001644</v>
      </c>
      <c r="L50" s="15">
        <v>0.45525400199999999</v>
      </c>
    </row>
    <row r="51" spans="1:12">
      <c r="A51" s="23" t="s">
        <v>13</v>
      </c>
      <c r="B51" s="8" t="s">
        <v>31</v>
      </c>
      <c r="C51" s="8" t="s">
        <v>67</v>
      </c>
      <c r="D51" s="8" t="s">
        <v>74</v>
      </c>
      <c r="E51" s="8" t="s">
        <v>40</v>
      </c>
      <c r="F51" s="22">
        <v>4.0365614418682496E-3</v>
      </c>
      <c r="G51" s="13">
        <v>8.6201339999999993E-5</v>
      </c>
      <c r="H51" s="13">
        <v>3.4581290000000001E-4</v>
      </c>
      <c r="I51" s="13">
        <v>4.8552399999999998E-4</v>
      </c>
      <c r="J51" s="15">
        <v>0.53947230000000002</v>
      </c>
      <c r="K51" s="15">
        <v>0.50225299999999995</v>
      </c>
      <c r="L51" s="15">
        <v>0.25957295400000002</v>
      </c>
    </row>
    <row r="52" spans="1:12">
      <c r="A52" s="23" t="s">
        <v>13</v>
      </c>
      <c r="B52" s="8" t="s">
        <v>70</v>
      </c>
      <c r="C52" s="8" t="s">
        <v>33</v>
      </c>
      <c r="D52" s="8" t="s">
        <v>75</v>
      </c>
      <c r="E52" s="8" t="s">
        <v>49</v>
      </c>
      <c r="F52" s="22">
        <v>2.6730329524993199E-2</v>
      </c>
      <c r="G52" s="14">
        <v>1.2206160000000001E-3</v>
      </c>
      <c r="H52" s="14">
        <v>5.8165100000000004E-3</v>
      </c>
      <c r="I52" s="14">
        <v>7.1586200000000001E-3</v>
      </c>
      <c r="J52" s="15">
        <v>0.76304490000000003</v>
      </c>
      <c r="K52" s="15">
        <v>0.47067140000000002</v>
      </c>
      <c r="L52" s="15">
        <v>0.395923107</v>
      </c>
    </row>
    <row r="53" spans="1:12">
      <c r="A53" s="23" t="s">
        <v>13</v>
      </c>
      <c r="B53" s="8" t="s">
        <v>38</v>
      </c>
      <c r="C53" s="8" t="s">
        <v>57</v>
      </c>
      <c r="D53" s="8" t="s">
        <v>39</v>
      </c>
      <c r="E53" s="8" t="s">
        <v>57</v>
      </c>
      <c r="F53" s="22">
        <v>1.58251301185133E-2</v>
      </c>
      <c r="G53" s="13">
        <v>8.3003029999999993E-5</v>
      </c>
      <c r="H53" s="15">
        <v>6.3306650000000006E-2</v>
      </c>
      <c r="I53" s="14">
        <v>2.6587309999999999E-2</v>
      </c>
      <c r="J53" s="15">
        <v>0.2154297</v>
      </c>
      <c r="K53" s="14">
        <v>4.5366860000000002E-2</v>
      </c>
      <c r="L53" s="15">
        <v>0.79961778500000003</v>
      </c>
    </row>
    <row r="54" spans="1:12">
      <c r="A54" s="23" t="s">
        <v>13</v>
      </c>
      <c r="B54" s="8" t="s">
        <v>78</v>
      </c>
      <c r="C54" s="8" t="s">
        <v>76</v>
      </c>
      <c r="D54" s="8" t="s">
        <v>61</v>
      </c>
      <c r="E54" s="8" t="s">
        <v>77</v>
      </c>
      <c r="F54" s="22">
        <v>4.57393649629491E-2</v>
      </c>
      <c r="G54" s="14">
        <v>3.2194200000000002E-3</v>
      </c>
      <c r="H54" s="14">
        <v>6.5270329999999998E-3</v>
      </c>
      <c r="I54" s="14">
        <v>1.488858E-2</v>
      </c>
      <c r="J54" s="15">
        <v>0.61786929999999995</v>
      </c>
      <c r="K54" s="15">
        <v>0.50811209999999996</v>
      </c>
      <c r="L54" s="15">
        <v>0.31516010500000002</v>
      </c>
    </row>
    <row r="55" spans="1:12">
      <c r="A55" s="23" t="s">
        <v>13</v>
      </c>
      <c r="B55" s="8" t="s">
        <v>31</v>
      </c>
      <c r="C55" s="8" t="s">
        <v>79</v>
      </c>
      <c r="D55" s="8" t="s">
        <v>39</v>
      </c>
      <c r="E55" s="8" t="s">
        <v>40</v>
      </c>
      <c r="F55" s="22">
        <v>8.6154026775022707E-3</v>
      </c>
      <c r="G55" s="15">
        <v>0.60870029999999997</v>
      </c>
      <c r="H55" s="14">
        <v>8.6081309999999998E-3</v>
      </c>
      <c r="I55" s="14">
        <v>1.399349E-3</v>
      </c>
      <c r="J55" s="14">
        <v>3.5595929999999998E-3</v>
      </c>
      <c r="K55" s="13">
        <v>4.3180969999999998E-4</v>
      </c>
      <c r="L55" s="15">
        <v>0.76231177500000002</v>
      </c>
    </row>
    <row r="56" spans="1:12">
      <c r="A56" s="23" t="s">
        <v>13</v>
      </c>
      <c r="B56" s="8" t="s">
        <v>38</v>
      </c>
      <c r="C56" s="8" t="s">
        <v>56</v>
      </c>
      <c r="D56" s="8" t="s">
        <v>60</v>
      </c>
      <c r="E56" s="8" t="s">
        <v>57</v>
      </c>
      <c r="F56" s="22">
        <v>8.1102412247021395E-3</v>
      </c>
      <c r="G56" s="14">
        <v>3.8195770000000002E-3</v>
      </c>
      <c r="H56" s="13">
        <v>7.8116470000000001E-5</v>
      </c>
      <c r="I56" s="14">
        <v>1.5356840000000001E-3</v>
      </c>
      <c r="J56" s="15">
        <v>5.7546449999999999E-2</v>
      </c>
      <c r="K56" s="15">
        <v>0.86354059999999999</v>
      </c>
      <c r="L56" s="15">
        <v>6.9176565999999995E-2</v>
      </c>
    </row>
    <row r="57" spans="1:12">
      <c r="A57" s="23" t="s">
        <v>13</v>
      </c>
      <c r="B57" s="8" t="s">
        <v>31</v>
      </c>
      <c r="C57" s="8" t="s">
        <v>47</v>
      </c>
      <c r="D57" s="8" t="s">
        <v>80</v>
      </c>
      <c r="E57" s="8" t="s">
        <v>78</v>
      </c>
      <c r="F57" s="22">
        <v>3.2893592547229701E-3</v>
      </c>
      <c r="G57" s="13">
        <v>1.6333000000000001E-5</v>
      </c>
      <c r="H57" s="14">
        <v>5.3749359999999999E-4</v>
      </c>
      <c r="I57" s="14">
        <v>2.764037E-3</v>
      </c>
      <c r="J57" s="15">
        <v>0.89430829999999994</v>
      </c>
      <c r="K57" s="15">
        <v>9.5172690000000004E-2</v>
      </c>
      <c r="L57" s="15">
        <v>0.16369398800000001</v>
      </c>
    </row>
    <row r="58" spans="1:12">
      <c r="A58" s="23" t="s">
        <v>13</v>
      </c>
      <c r="B58" s="8" t="s">
        <v>32</v>
      </c>
      <c r="C58" s="8" t="s">
        <v>56</v>
      </c>
      <c r="D58" s="8" t="s">
        <v>46</v>
      </c>
      <c r="E58" s="8" t="s">
        <v>46</v>
      </c>
      <c r="F58" s="22">
        <v>9.0355746383121195E-3</v>
      </c>
      <c r="G58" s="14">
        <v>8.6943519999999996E-4</v>
      </c>
      <c r="H58" s="13">
        <v>3.1229149999999998E-4</v>
      </c>
      <c r="I58" s="14">
        <v>1.413291E-2</v>
      </c>
      <c r="J58" s="15">
        <v>0.24781139999999999</v>
      </c>
      <c r="K58" s="15">
        <v>0.28347030000000001</v>
      </c>
      <c r="L58" s="14">
        <v>4.9326518999999999E-2</v>
      </c>
    </row>
    <row r="59" spans="1:12">
      <c r="A59" s="23" t="s">
        <v>13</v>
      </c>
      <c r="B59" s="8" t="s">
        <v>27</v>
      </c>
      <c r="C59" s="8" t="s">
        <v>29</v>
      </c>
      <c r="D59" s="8" t="s">
        <v>42</v>
      </c>
      <c r="E59" s="8" t="s">
        <v>38</v>
      </c>
      <c r="F59" s="22">
        <v>1.8767049036940799E-2</v>
      </c>
      <c r="G59" s="14">
        <v>8.7546770000000002E-4</v>
      </c>
      <c r="H59" s="14">
        <v>3.6899659999999998E-3</v>
      </c>
      <c r="I59" s="14">
        <v>4.325204E-3</v>
      </c>
      <c r="J59" s="15">
        <v>0.70396860000000006</v>
      </c>
      <c r="K59" s="15">
        <v>0.51189220000000002</v>
      </c>
      <c r="L59" s="15">
        <v>0.37911853400000001</v>
      </c>
    </row>
    <row r="60" spans="1:12" ht="15" customHeight="1">
      <c r="A60" s="23" t="s">
        <v>13</v>
      </c>
      <c r="B60" s="8" t="s">
        <v>84</v>
      </c>
      <c r="C60" s="8" t="s">
        <v>81</v>
      </c>
      <c r="D60" s="8" t="s">
        <v>82</v>
      </c>
      <c r="E60" s="8" t="s">
        <v>83</v>
      </c>
      <c r="F60" s="22">
        <v>9.0355746383121195E-3</v>
      </c>
      <c r="G60" s="13">
        <v>1.4684480000000001E-4</v>
      </c>
      <c r="H60" s="14">
        <v>2.729375E-3</v>
      </c>
      <c r="I60" s="14">
        <v>5.3496739999999996E-3</v>
      </c>
      <c r="J60" s="15">
        <v>0.93761799999999995</v>
      </c>
      <c r="K60" s="15">
        <v>0.2040671</v>
      </c>
      <c r="L60" s="15">
        <v>0.30025681300000001</v>
      </c>
    </row>
    <row r="61" spans="1:12">
      <c r="A61" s="23" t="s">
        <v>13</v>
      </c>
      <c r="B61" s="8" t="s">
        <v>88</v>
      </c>
      <c r="C61" s="8" t="s">
        <v>85</v>
      </c>
      <c r="D61" s="8" t="s">
        <v>86</v>
      </c>
      <c r="E61" s="8" t="s">
        <v>87</v>
      </c>
      <c r="F61" s="22">
        <v>4.8577253603841998E-2</v>
      </c>
      <c r="G61" s="14">
        <v>1.1060850000000001E-2</v>
      </c>
      <c r="H61" s="14">
        <v>8.1571720000000007E-3</v>
      </c>
      <c r="I61" s="14">
        <v>4.1634690000000004E-3</v>
      </c>
      <c r="J61" s="15">
        <v>0.45625650000000001</v>
      </c>
      <c r="K61" s="15">
        <v>0.81571229999999995</v>
      </c>
      <c r="L61" s="15">
        <v>0.55674002</v>
      </c>
    </row>
    <row r="62" spans="1:12">
      <c r="A62" s="23" t="s">
        <v>13</v>
      </c>
      <c r="B62" s="8" t="s">
        <v>46</v>
      </c>
      <c r="C62" s="8" t="s">
        <v>60</v>
      </c>
      <c r="D62" s="8" t="s">
        <v>43</v>
      </c>
      <c r="E62" s="8" t="s">
        <v>28</v>
      </c>
      <c r="F62" s="22">
        <v>1.6331371630957599E-2</v>
      </c>
      <c r="G62" s="14">
        <v>4.0700090000000001E-2</v>
      </c>
      <c r="H62" s="14">
        <v>1.195762E-3</v>
      </c>
      <c r="I62" s="14">
        <v>7.1645949999999997E-4</v>
      </c>
      <c r="J62" s="15">
        <v>7.8451149999999997E-2</v>
      </c>
      <c r="K62" s="15">
        <v>0.18929119999999999</v>
      </c>
      <c r="L62" s="15">
        <v>0.40791256799999998</v>
      </c>
    </row>
    <row r="63" spans="1:12">
      <c r="A63" s="23" t="s">
        <v>13</v>
      </c>
      <c r="B63" s="8" t="s">
        <v>41</v>
      </c>
      <c r="C63" s="8" t="s">
        <v>70</v>
      </c>
      <c r="D63" s="8" t="s">
        <v>29</v>
      </c>
      <c r="E63" s="8" t="s">
        <v>42</v>
      </c>
      <c r="F63" s="22">
        <v>4.57393649629491E-2</v>
      </c>
      <c r="G63" s="14">
        <v>4.0780039999999997E-3</v>
      </c>
      <c r="H63" s="14">
        <v>1.4146000000000001E-2</v>
      </c>
      <c r="I63" s="14">
        <v>3.9395000000000003E-3</v>
      </c>
      <c r="J63" s="15">
        <v>0.7824004</v>
      </c>
      <c r="K63" s="15">
        <v>0.91119439999999996</v>
      </c>
      <c r="L63" s="15">
        <v>0.71428369300000005</v>
      </c>
    </row>
    <row r="64" spans="1:12">
      <c r="A64" s="23" t="s">
        <v>425</v>
      </c>
      <c r="B64" s="8" t="s">
        <v>89</v>
      </c>
      <c r="C64" s="8" t="s">
        <v>42</v>
      </c>
      <c r="D64" s="8" t="s">
        <v>60</v>
      </c>
      <c r="E64" s="8" t="s">
        <v>31</v>
      </c>
      <c r="F64" s="22">
        <v>4.8073586371049602E-2</v>
      </c>
      <c r="G64" s="14">
        <v>1.121607E-2</v>
      </c>
      <c r="H64" s="15">
        <v>6.5283800000000003E-2</v>
      </c>
      <c r="I64" s="14">
        <v>1.1290250000000001E-3</v>
      </c>
      <c r="J64" s="15">
        <v>0.93175459999999999</v>
      </c>
      <c r="K64" s="15">
        <v>0.51022210000000001</v>
      </c>
      <c r="L64" s="15">
        <v>0.56036821800000003</v>
      </c>
    </row>
    <row r="65" spans="1:12">
      <c r="A65" s="23" t="s">
        <v>14</v>
      </c>
      <c r="B65" s="8" t="s">
        <v>70</v>
      </c>
      <c r="C65" s="8" t="s">
        <v>32</v>
      </c>
      <c r="D65" s="8" t="s">
        <v>53</v>
      </c>
      <c r="E65" s="8" t="s">
        <v>27</v>
      </c>
      <c r="F65" s="22">
        <v>4.57393649629491E-2</v>
      </c>
      <c r="G65" s="17">
        <v>7.0430699999999999E-2</v>
      </c>
      <c r="H65" s="14">
        <v>2.628983E-2</v>
      </c>
      <c r="I65" s="15">
        <v>0.38792359999999998</v>
      </c>
      <c r="J65" s="14">
        <v>6.8639410000000004E-4</v>
      </c>
      <c r="K65" s="15">
        <v>0.31740249999999998</v>
      </c>
      <c r="L65" s="14">
        <v>5.1431080000000004E-3</v>
      </c>
    </row>
    <row r="66" spans="1:12">
      <c r="A66" s="23" t="s">
        <v>14</v>
      </c>
      <c r="B66" s="8" t="s">
        <v>57</v>
      </c>
      <c r="C66" s="8" t="s">
        <v>90</v>
      </c>
      <c r="D66" s="8" t="s">
        <v>41</v>
      </c>
      <c r="E66" s="8" t="s">
        <v>47</v>
      </c>
      <c r="F66" s="22">
        <v>2.4069470373273401E-2</v>
      </c>
      <c r="G66" s="13">
        <v>2.8245450000000002E-4</v>
      </c>
      <c r="H66" s="14">
        <v>3.0406579999999999E-2</v>
      </c>
      <c r="I66" s="14">
        <v>1.13133E-2</v>
      </c>
      <c r="J66" s="15">
        <v>0.50844699999999998</v>
      </c>
      <c r="K66" s="15">
        <v>0.18144060000000001</v>
      </c>
      <c r="L66" s="15">
        <v>0.73854605500000003</v>
      </c>
    </row>
    <row r="67" spans="1:12">
      <c r="A67" s="23" t="s">
        <v>426</v>
      </c>
      <c r="B67" s="8" t="s">
        <v>37</v>
      </c>
      <c r="C67" s="8" t="s">
        <v>34</v>
      </c>
      <c r="D67" s="8" t="s">
        <v>88</v>
      </c>
      <c r="E67" s="8" t="s">
        <v>91</v>
      </c>
      <c r="F67" s="22">
        <v>4.8073586371049602E-2</v>
      </c>
      <c r="G67" s="14">
        <v>9.1141720000000002E-3</v>
      </c>
      <c r="H67" s="15">
        <v>5.9772779999999998E-2</v>
      </c>
      <c r="I67" s="14">
        <v>1.1904719999999999E-3</v>
      </c>
      <c r="J67" s="15">
        <v>0.91797680000000004</v>
      </c>
      <c r="K67" s="15">
        <v>0.57249740000000005</v>
      </c>
      <c r="L67" s="15">
        <v>0.59665988000000003</v>
      </c>
    </row>
    <row r="68" spans="1:12">
      <c r="A68" s="23" t="s">
        <v>92</v>
      </c>
      <c r="B68" s="8" t="s">
        <v>31</v>
      </c>
      <c r="C68" s="8" t="s">
        <v>60</v>
      </c>
      <c r="D68" s="8" t="s">
        <v>38</v>
      </c>
      <c r="E68" s="8" t="s">
        <v>93</v>
      </c>
      <c r="F68" s="22">
        <v>4.8073586371049602E-2</v>
      </c>
      <c r="G68" s="15">
        <v>0.83533630000000003</v>
      </c>
      <c r="H68" s="15">
        <v>0.77651879999999995</v>
      </c>
      <c r="I68" s="14">
        <v>1.9829029999999998E-3</v>
      </c>
      <c r="J68" s="15">
        <v>0.90056349999999996</v>
      </c>
      <c r="K68" s="14">
        <v>5.3263670000000003E-3</v>
      </c>
      <c r="L68" s="14">
        <v>4.5346761999999999E-2</v>
      </c>
    </row>
    <row r="69" spans="1:12">
      <c r="A69" s="23" t="s">
        <v>15</v>
      </c>
      <c r="B69" s="8" t="s">
        <v>32</v>
      </c>
      <c r="C69" s="8" t="s">
        <v>27</v>
      </c>
      <c r="D69" s="8" t="s">
        <v>38</v>
      </c>
      <c r="E69" s="8" t="s">
        <v>46</v>
      </c>
      <c r="F69" s="22">
        <v>2.4069470373273401E-2</v>
      </c>
      <c r="G69" s="15">
        <v>0.35176469999999999</v>
      </c>
      <c r="H69" s="14">
        <v>6.3419160000000004E-3</v>
      </c>
      <c r="I69" s="14">
        <v>1.079502E-3</v>
      </c>
      <c r="J69" s="14">
        <v>4.2094680000000002E-2</v>
      </c>
      <c r="K69" s="14">
        <v>2.182655E-2</v>
      </c>
      <c r="L69" s="15">
        <v>0.72373465199999998</v>
      </c>
    </row>
    <row r="70" spans="1:12">
      <c r="A70" s="48" t="s">
        <v>94</v>
      </c>
      <c r="B70" s="49"/>
      <c r="C70" s="49"/>
      <c r="D70" s="49"/>
      <c r="E70" s="49"/>
      <c r="F70" s="50"/>
      <c r="G70" s="18">
        <f>30/50</f>
        <v>0.6</v>
      </c>
      <c r="H70" s="18">
        <f>28/50</f>
        <v>0.56000000000000005</v>
      </c>
      <c r="I70" s="18">
        <f>47/50</f>
        <v>0.94</v>
      </c>
      <c r="J70" s="18">
        <f>9/50</f>
        <v>0.18</v>
      </c>
      <c r="K70" s="18">
        <f>22/50</f>
        <v>0.44</v>
      </c>
      <c r="L70" s="18">
        <f>12/50</f>
        <v>0.24</v>
      </c>
    </row>
    <row r="72" spans="1:12">
      <c r="A72" s="24"/>
      <c r="B72" s="5"/>
      <c r="C72" s="5"/>
      <c r="D72" s="5"/>
      <c r="E72" s="5"/>
    </row>
  </sheetData>
  <mergeCells count="15">
    <mergeCell ref="A16:A19"/>
    <mergeCell ref="B16:E18"/>
    <mergeCell ref="F16:L16"/>
    <mergeCell ref="F17:F19"/>
    <mergeCell ref="G17:L17"/>
    <mergeCell ref="G18:I18"/>
    <mergeCell ref="J18:K18"/>
    <mergeCell ref="A14:F14"/>
    <mergeCell ref="A2:A5"/>
    <mergeCell ref="B2:E4"/>
    <mergeCell ref="F2:L2"/>
    <mergeCell ref="F3:F5"/>
    <mergeCell ref="G3:L3"/>
    <mergeCell ref="G4:I4"/>
    <mergeCell ref="J4:K4"/>
  </mergeCells>
  <phoneticPr fontId="3" type="noConversion"/>
  <pageMargins left="0.75" right="0.75" top="1" bottom="1" header="0.5" footer="0.5"/>
  <pageSetup scale="5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24"/>
  <sheetViews>
    <sheetView topLeftCell="A221" workbookViewId="0">
      <selection sqref="A1:I224"/>
    </sheetView>
  </sheetViews>
  <sheetFormatPr baseColWidth="10" defaultRowHeight="15" x14ac:dyDescent="0"/>
  <cols>
    <col min="1" max="1" width="49.5" customWidth="1"/>
    <col min="2" max="9" width="10.83203125" style="1"/>
  </cols>
  <sheetData>
    <row r="1" spans="1:9" ht="20" customHeight="1">
      <c r="A1" s="105" t="s">
        <v>455</v>
      </c>
      <c r="B1" s="105"/>
      <c r="C1" s="106"/>
      <c r="D1" s="106"/>
      <c r="E1" s="106"/>
      <c r="F1" s="106"/>
      <c r="G1" s="106"/>
      <c r="H1" s="106"/>
      <c r="I1" s="106"/>
    </row>
    <row r="2" spans="1:9">
      <c r="A2" s="77" t="s">
        <v>114</v>
      </c>
      <c r="B2" s="77" t="s">
        <v>115</v>
      </c>
      <c r="C2" s="98"/>
      <c r="D2" s="77" t="s">
        <v>18</v>
      </c>
      <c r="E2" s="77" t="s">
        <v>115</v>
      </c>
      <c r="F2" s="98"/>
      <c r="G2" s="98"/>
      <c r="H2" s="98"/>
      <c r="I2" s="77" t="s">
        <v>18</v>
      </c>
    </row>
    <row r="3" spans="1:9">
      <c r="A3" s="98"/>
      <c r="B3" s="70" t="s">
        <v>427</v>
      </c>
      <c r="C3" s="70" t="s">
        <v>427</v>
      </c>
      <c r="D3" s="98"/>
      <c r="E3" s="70" t="s">
        <v>25</v>
      </c>
      <c r="F3" s="70" t="s">
        <v>396</v>
      </c>
      <c r="G3" s="70" t="s">
        <v>397</v>
      </c>
      <c r="H3" s="70" t="s">
        <v>26</v>
      </c>
      <c r="I3" s="98"/>
    </row>
    <row r="4" spans="1:9">
      <c r="A4" s="26" t="s">
        <v>116</v>
      </c>
      <c r="B4" s="71">
        <v>0.09</v>
      </c>
      <c r="C4" s="71">
        <v>7.0000000000000007E-2</v>
      </c>
      <c r="D4" s="71">
        <v>1E-3</v>
      </c>
      <c r="E4" s="71">
        <v>0.09</v>
      </c>
      <c r="F4" s="71">
        <v>0.08</v>
      </c>
      <c r="G4" s="71">
        <v>0.08</v>
      </c>
      <c r="H4" s="71">
        <v>0.08</v>
      </c>
      <c r="I4" s="71">
        <v>0.49</v>
      </c>
    </row>
    <row r="5" spans="1:9">
      <c r="A5" s="26" t="s">
        <v>117</v>
      </c>
      <c r="B5" s="71">
        <v>7.0000000000000001E-3</v>
      </c>
      <c r="C5" s="71">
        <v>1.2E-2</v>
      </c>
      <c r="D5" s="71">
        <v>1E-3</v>
      </c>
      <c r="E5" s="71">
        <v>6.0000000000000001E-3</v>
      </c>
      <c r="F5" s="71">
        <v>8.9999999999999993E-3</v>
      </c>
      <c r="G5" s="71">
        <v>8.0000000000000002E-3</v>
      </c>
      <c r="H5" s="71">
        <v>0.01</v>
      </c>
      <c r="I5" s="71">
        <v>0.54</v>
      </c>
    </row>
    <row r="6" spans="1:9">
      <c r="A6" s="26" t="s">
        <v>118</v>
      </c>
      <c r="B6" s="71">
        <v>0.04</v>
      </c>
      <c r="C6" s="71">
        <v>0.02</v>
      </c>
      <c r="D6" s="71">
        <v>1E-3</v>
      </c>
      <c r="E6" s="71">
        <v>0.04</v>
      </c>
      <c r="F6" s="71">
        <v>0.03</v>
      </c>
      <c r="G6" s="71">
        <v>0.03</v>
      </c>
      <c r="H6" s="71">
        <v>0.03</v>
      </c>
      <c r="I6" s="71">
        <v>0.81</v>
      </c>
    </row>
    <row r="7" spans="1:9">
      <c r="A7" s="26" t="s">
        <v>119</v>
      </c>
      <c r="B7" s="71">
        <v>0.05</v>
      </c>
      <c r="C7" s="71">
        <v>7.0000000000000007E-2</v>
      </c>
      <c r="D7" s="71">
        <v>5.0000000000000001E-3</v>
      </c>
      <c r="E7" s="71">
        <v>0.05</v>
      </c>
      <c r="F7" s="71">
        <v>0.06</v>
      </c>
      <c r="G7" s="71">
        <v>0.06</v>
      </c>
      <c r="H7" s="71">
        <v>0.06</v>
      </c>
      <c r="I7" s="71">
        <v>0.71</v>
      </c>
    </row>
    <row r="8" spans="1:9">
      <c r="A8" s="26" t="s">
        <v>120</v>
      </c>
      <c r="B8" s="71">
        <v>7.0000000000000007E-2</v>
      </c>
      <c r="C8" s="71">
        <v>0.06</v>
      </c>
      <c r="D8" s="71">
        <v>0.01</v>
      </c>
      <c r="E8" s="71">
        <v>7.0000000000000007E-2</v>
      </c>
      <c r="F8" s="71">
        <v>7.0000000000000007E-2</v>
      </c>
      <c r="G8" s="71">
        <v>7.0000000000000007E-2</v>
      </c>
      <c r="H8" s="71">
        <v>0.06</v>
      </c>
      <c r="I8" s="71">
        <v>0.44</v>
      </c>
    </row>
    <row r="9" spans="1:9">
      <c r="A9" s="26" t="s">
        <v>121</v>
      </c>
      <c r="B9" s="71">
        <v>7.0000000000000007E-2</v>
      </c>
      <c r="C9" s="71">
        <v>0.04</v>
      </c>
      <c r="D9" s="71">
        <v>0.01</v>
      </c>
      <c r="E9" s="71">
        <v>7.0000000000000007E-2</v>
      </c>
      <c r="F9" s="71">
        <v>0.05</v>
      </c>
      <c r="G9" s="71">
        <v>0.04</v>
      </c>
      <c r="H9" s="71">
        <v>0.06</v>
      </c>
      <c r="I9" s="71">
        <v>0.82</v>
      </c>
    </row>
    <row r="10" spans="1:9">
      <c r="A10" s="26" t="s">
        <v>122</v>
      </c>
      <c r="B10" s="71">
        <v>0.06</v>
      </c>
      <c r="C10" s="71">
        <v>0.03</v>
      </c>
      <c r="D10" s="71">
        <v>0.01</v>
      </c>
      <c r="E10" s="71">
        <v>0.06</v>
      </c>
      <c r="F10" s="71">
        <v>0.04</v>
      </c>
      <c r="G10" s="71">
        <v>0.05</v>
      </c>
      <c r="H10" s="71">
        <v>0.04</v>
      </c>
      <c r="I10" s="71">
        <v>0.82</v>
      </c>
    </row>
    <row r="11" spans="1:9">
      <c r="A11" s="26" t="s">
        <v>123</v>
      </c>
      <c r="B11" s="71">
        <v>7.0000000000000007E-2</v>
      </c>
      <c r="C11" s="71">
        <v>0.04</v>
      </c>
      <c r="D11" s="71">
        <v>0.01</v>
      </c>
      <c r="E11" s="71">
        <v>7.0000000000000007E-2</v>
      </c>
      <c r="F11" s="71">
        <v>0.06</v>
      </c>
      <c r="G11" s="71">
        <v>0.05</v>
      </c>
      <c r="H11" s="71">
        <v>0.06</v>
      </c>
      <c r="I11" s="71">
        <v>0.94</v>
      </c>
    </row>
    <row r="12" spans="1:9">
      <c r="A12" s="26" t="s">
        <v>124</v>
      </c>
      <c r="B12" s="71">
        <v>0.05</v>
      </c>
      <c r="C12" s="71">
        <v>0.06</v>
      </c>
      <c r="D12" s="71">
        <v>0.02</v>
      </c>
      <c r="E12" s="71">
        <v>0.05</v>
      </c>
      <c r="F12" s="71">
        <v>0.05</v>
      </c>
      <c r="G12" s="71">
        <v>0.05</v>
      </c>
      <c r="H12" s="71">
        <v>0.05</v>
      </c>
      <c r="I12" s="71">
        <v>0.94</v>
      </c>
    </row>
    <row r="13" spans="1:9">
      <c r="A13" s="26" t="s">
        <v>125</v>
      </c>
      <c r="B13" s="71">
        <v>0.02</v>
      </c>
      <c r="C13" s="71">
        <v>0.01</v>
      </c>
      <c r="D13" s="71">
        <v>0.02</v>
      </c>
      <c r="E13" s="71">
        <v>0.02</v>
      </c>
      <c r="F13" s="71">
        <v>0.02</v>
      </c>
      <c r="G13" s="71">
        <v>0.01</v>
      </c>
      <c r="H13" s="71">
        <v>0.02</v>
      </c>
      <c r="I13" s="71">
        <v>0.98</v>
      </c>
    </row>
    <row r="14" spans="1:9">
      <c r="A14" s="26" t="s">
        <v>126</v>
      </c>
      <c r="B14" s="71">
        <v>0.15</v>
      </c>
      <c r="C14" s="71">
        <v>0.13</v>
      </c>
      <c r="D14" s="71">
        <v>0.03</v>
      </c>
      <c r="E14" s="71">
        <v>0.15</v>
      </c>
      <c r="F14" s="71">
        <v>0.14000000000000001</v>
      </c>
      <c r="G14" s="71">
        <v>0.14000000000000001</v>
      </c>
      <c r="H14" s="71">
        <v>0.14000000000000001</v>
      </c>
      <c r="I14" s="71">
        <v>0.71</v>
      </c>
    </row>
    <row r="15" spans="1:9">
      <c r="A15" s="26" t="s">
        <v>127</v>
      </c>
      <c r="B15" s="71">
        <v>0.18</v>
      </c>
      <c r="C15" s="71">
        <v>0.21</v>
      </c>
      <c r="D15" s="71">
        <v>0.03</v>
      </c>
      <c r="E15" s="71">
        <v>0.18</v>
      </c>
      <c r="F15" s="71">
        <v>0.19</v>
      </c>
      <c r="G15" s="71">
        <v>0.19</v>
      </c>
      <c r="H15" s="71">
        <v>0.2</v>
      </c>
      <c r="I15" s="71">
        <v>0.86</v>
      </c>
    </row>
    <row r="16" spans="1:9">
      <c r="A16" s="26" t="s">
        <v>128</v>
      </c>
      <c r="B16" s="71">
        <v>0.16</v>
      </c>
      <c r="C16" s="71">
        <v>0.18</v>
      </c>
      <c r="D16" s="71">
        <v>0.03</v>
      </c>
      <c r="E16" s="71">
        <v>0.17</v>
      </c>
      <c r="F16" s="71">
        <v>0.16</v>
      </c>
      <c r="G16" s="71">
        <v>0.16</v>
      </c>
      <c r="H16" s="71">
        <v>0.18</v>
      </c>
      <c r="I16" s="71">
        <v>0.86</v>
      </c>
    </row>
    <row r="17" spans="1:9">
      <c r="A17" s="26" t="s">
        <v>129</v>
      </c>
      <c r="B17" s="71">
        <v>0.34</v>
      </c>
      <c r="C17" s="71">
        <v>0.51</v>
      </c>
      <c r="D17" s="71">
        <v>0.03</v>
      </c>
      <c r="E17" s="71">
        <v>0.37</v>
      </c>
      <c r="F17" s="71">
        <v>0.41</v>
      </c>
      <c r="G17" s="71">
        <v>0.36</v>
      </c>
      <c r="H17" s="71">
        <v>0.43</v>
      </c>
      <c r="I17" s="71">
        <v>0.94</v>
      </c>
    </row>
    <row r="18" spans="1:9">
      <c r="A18" s="26" t="s">
        <v>130</v>
      </c>
      <c r="B18" s="71">
        <v>7.0000000000000007E-2</v>
      </c>
      <c r="C18" s="71">
        <v>0.08</v>
      </c>
      <c r="D18" s="71">
        <v>0.03</v>
      </c>
      <c r="E18" s="71">
        <v>7.0000000000000007E-2</v>
      </c>
      <c r="F18" s="71">
        <v>7.0000000000000007E-2</v>
      </c>
      <c r="G18" s="71">
        <v>7.0000000000000007E-2</v>
      </c>
      <c r="H18" s="71">
        <v>7.0000000000000007E-2</v>
      </c>
      <c r="I18" s="71">
        <v>0.97</v>
      </c>
    </row>
    <row r="19" spans="1:9">
      <c r="A19" s="26" t="s">
        <v>131</v>
      </c>
      <c r="B19" s="71">
        <v>0.2</v>
      </c>
      <c r="C19" s="71">
        <v>0.24</v>
      </c>
      <c r="D19" s="71">
        <v>0.03</v>
      </c>
      <c r="E19" s="71">
        <v>0.21</v>
      </c>
      <c r="F19" s="71">
        <v>0.21</v>
      </c>
      <c r="G19" s="71">
        <v>0.21</v>
      </c>
      <c r="H19" s="71">
        <v>0.21</v>
      </c>
      <c r="I19" s="71">
        <v>1</v>
      </c>
    </row>
    <row r="20" spans="1:9">
      <c r="A20" s="26" t="s">
        <v>132</v>
      </c>
      <c r="B20" s="71">
        <v>0.06</v>
      </c>
      <c r="C20" s="71">
        <v>7.0000000000000007E-2</v>
      </c>
      <c r="D20" s="71">
        <v>0.04</v>
      </c>
      <c r="E20" s="71">
        <v>0.06</v>
      </c>
      <c r="F20" s="71">
        <v>0.06</v>
      </c>
      <c r="G20" s="71">
        <v>0.06</v>
      </c>
      <c r="H20" s="71">
        <v>7.0000000000000007E-2</v>
      </c>
      <c r="I20" s="71">
        <v>0.86</v>
      </c>
    </row>
    <row r="21" spans="1:9">
      <c r="A21" s="26" t="s">
        <v>133</v>
      </c>
      <c r="B21" s="71">
        <v>0.03</v>
      </c>
      <c r="C21" s="71">
        <v>0.02</v>
      </c>
      <c r="D21" s="71">
        <v>0.04</v>
      </c>
      <c r="E21" s="71">
        <v>0.03</v>
      </c>
      <c r="F21" s="71">
        <v>0.02</v>
      </c>
      <c r="G21" s="71">
        <v>0.02</v>
      </c>
      <c r="H21" s="71">
        <v>0.03</v>
      </c>
      <c r="I21" s="71">
        <v>0.94</v>
      </c>
    </row>
    <row r="22" spans="1:9">
      <c r="A22" s="26" t="s">
        <v>134</v>
      </c>
      <c r="B22" s="71">
        <v>4.0000000000000001E-3</v>
      </c>
      <c r="C22" s="71">
        <v>4.0000000000000001E-3</v>
      </c>
      <c r="D22" s="71">
        <v>0.95</v>
      </c>
      <c r="E22" s="71">
        <v>3.0000000000000001E-3</v>
      </c>
      <c r="F22" s="71">
        <v>1E-3</v>
      </c>
      <c r="G22" s="71">
        <v>2E-3</v>
      </c>
      <c r="H22" s="71">
        <v>0.01</v>
      </c>
      <c r="I22" s="71">
        <v>0.04</v>
      </c>
    </row>
    <row r="23" spans="1:9">
      <c r="A23" s="26" t="s">
        <v>135</v>
      </c>
      <c r="B23" s="71">
        <v>3.0000000000000001E-3</v>
      </c>
      <c r="C23" s="71">
        <v>6.0000000000000001E-3</v>
      </c>
      <c r="D23" s="71">
        <v>0.05</v>
      </c>
      <c r="E23" s="71">
        <v>3.0000000000000001E-3</v>
      </c>
      <c r="F23" s="71">
        <v>6.0000000000000001E-3</v>
      </c>
      <c r="G23" s="71">
        <v>6.0000000000000001E-3</v>
      </c>
      <c r="H23" s="71">
        <v>4.0000000000000001E-3</v>
      </c>
      <c r="I23" s="71">
        <v>0.86</v>
      </c>
    </row>
    <row r="24" spans="1:9">
      <c r="A24" s="26" t="s">
        <v>136</v>
      </c>
      <c r="B24" s="71">
        <v>0.04</v>
      </c>
      <c r="C24" s="71">
        <v>0.02</v>
      </c>
      <c r="D24" s="71">
        <v>0.05</v>
      </c>
      <c r="E24" s="71">
        <v>0.04</v>
      </c>
      <c r="F24" s="71">
        <v>0.03</v>
      </c>
      <c r="G24" s="71">
        <v>0.02</v>
      </c>
      <c r="H24" s="71">
        <v>0.03</v>
      </c>
      <c r="I24" s="71">
        <v>0.94</v>
      </c>
    </row>
    <row r="25" spans="1:9">
      <c r="A25" s="26" t="s">
        <v>137</v>
      </c>
      <c r="B25" s="71">
        <v>0.37</v>
      </c>
      <c r="C25" s="71">
        <v>0.2</v>
      </c>
      <c r="D25" s="71">
        <v>0.06</v>
      </c>
      <c r="E25" s="71">
        <v>0.41</v>
      </c>
      <c r="F25" s="71">
        <v>0.27</v>
      </c>
      <c r="G25" s="71">
        <v>0.22</v>
      </c>
      <c r="H25" s="71">
        <v>0.31</v>
      </c>
      <c r="I25" s="71">
        <v>0.64</v>
      </c>
    </row>
    <row r="26" spans="1:9">
      <c r="A26" s="26" t="s">
        <v>138</v>
      </c>
      <c r="B26" s="71">
        <v>0.17</v>
      </c>
      <c r="C26" s="71">
        <v>0.16</v>
      </c>
      <c r="D26" s="71">
        <v>0.09</v>
      </c>
      <c r="E26" s="71">
        <v>0.17</v>
      </c>
      <c r="F26" s="71">
        <v>0.16</v>
      </c>
      <c r="G26" s="71">
        <v>0.16</v>
      </c>
      <c r="H26" s="71">
        <v>0.16</v>
      </c>
      <c r="I26" s="71">
        <v>0.64</v>
      </c>
    </row>
    <row r="27" spans="1:9">
      <c r="A27" s="26" t="s">
        <v>139</v>
      </c>
      <c r="B27" s="71">
        <v>0.11</v>
      </c>
      <c r="C27" s="71">
        <v>0.1</v>
      </c>
      <c r="D27" s="71">
        <v>0.11</v>
      </c>
      <c r="E27" s="71">
        <v>0.11</v>
      </c>
      <c r="F27" s="71">
        <v>0.1</v>
      </c>
      <c r="G27" s="71">
        <v>0.09</v>
      </c>
      <c r="H27" s="71">
        <v>0.11</v>
      </c>
      <c r="I27" s="71">
        <v>0.31</v>
      </c>
    </row>
    <row r="28" spans="1:9">
      <c r="A28" s="26" t="s">
        <v>140</v>
      </c>
      <c r="B28" s="71">
        <v>0.77</v>
      </c>
      <c r="C28" s="71">
        <v>0.51</v>
      </c>
      <c r="D28" s="71">
        <v>0.11</v>
      </c>
      <c r="E28" s="71">
        <v>0.84</v>
      </c>
      <c r="F28" s="71">
        <v>0.65</v>
      </c>
      <c r="G28" s="71">
        <v>0.53</v>
      </c>
      <c r="H28" s="71">
        <v>0.64</v>
      </c>
      <c r="I28" s="71">
        <v>0.65</v>
      </c>
    </row>
    <row r="29" spans="1:9">
      <c r="A29" s="26" t="s">
        <v>141</v>
      </c>
      <c r="B29" s="71">
        <v>0.99</v>
      </c>
      <c r="C29" s="71">
        <v>1.49</v>
      </c>
      <c r="D29" s="71">
        <v>0.11</v>
      </c>
      <c r="E29" s="71">
        <v>1.22</v>
      </c>
      <c r="F29" s="71">
        <v>1.03</v>
      </c>
      <c r="G29" s="71">
        <v>0.8</v>
      </c>
      <c r="H29" s="71">
        <v>1.3</v>
      </c>
      <c r="I29" s="71">
        <v>0.86</v>
      </c>
    </row>
    <row r="30" spans="1:9">
      <c r="A30" s="26" t="s">
        <v>142</v>
      </c>
      <c r="B30" s="71">
        <v>0.13</v>
      </c>
      <c r="C30" s="71">
        <v>0.11</v>
      </c>
      <c r="D30" s="71">
        <v>0.12</v>
      </c>
      <c r="E30" s="71">
        <v>0.13</v>
      </c>
      <c r="F30" s="71">
        <v>0.11</v>
      </c>
      <c r="G30" s="71">
        <v>0.11</v>
      </c>
      <c r="H30" s="71">
        <v>0.13</v>
      </c>
      <c r="I30" s="71">
        <v>0.31</v>
      </c>
    </row>
    <row r="31" spans="1:9">
      <c r="A31" s="26" t="s">
        <v>143</v>
      </c>
      <c r="B31" s="71">
        <v>0.16</v>
      </c>
      <c r="C31" s="71">
        <v>0.14000000000000001</v>
      </c>
      <c r="D31" s="71">
        <v>0.13</v>
      </c>
      <c r="E31" s="71">
        <v>0.17</v>
      </c>
      <c r="F31" s="71">
        <v>0.14000000000000001</v>
      </c>
      <c r="G31" s="71">
        <v>0.14000000000000001</v>
      </c>
      <c r="H31" s="71">
        <v>0.16</v>
      </c>
      <c r="I31" s="71">
        <v>0.34</v>
      </c>
    </row>
    <row r="32" spans="1:9">
      <c r="A32" s="26" t="s">
        <v>144</v>
      </c>
      <c r="B32" s="71">
        <v>0.15</v>
      </c>
      <c r="C32" s="71">
        <v>0.11</v>
      </c>
      <c r="D32" s="71">
        <v>0.14000000000000001</v>
      </c>
      <c r="E32" s="71">
        <v>0.15</v>
      </c>
      <c r="F32" s="71">
        <v>0.12</v>
      </c>
      <c r="G32" s="71">
        <v>0.11</v>
      </c>
      <c r="H32" s="71">
        <v>0.14000000000000001</v>
      </c>
      <c r="I32" s="71">
        <v>0.65</v>
      </c>
    </row>
    <row r="33" spans="1:9">
      <c r="A33" s="26" t="s">
        <v>145</v>
      </c>
      <c r="B33" s="71">
        <v>0.3</v>
      </c>
      <c r="C33" s="71">
        <v>0.21</v>
      </c>
      <c r="D33" s="71">
        <v>0.15</v>
      </c>
      <c r="E33" s="71">
        <v>0.28999999999999998</v>
      </c>
      <c r="F33" s="71">
        <v>0.23</v>
      </c>
      <c r="G33" s="71">
        <v>0.22</v>
      </c>
      <c r="H33" s="71">
        <v>0.3</v>
      </c>
      <c r="I33" s="71">
        <v>0.86</v>
      </c>
    </row>
    <row r="34" spans="1:9">
      <c r="A34" s="26" t="s">
        <v>146</v>
      </c>
      <c r="B34" s="71">
        <v>0.02</v>
      </c>
      <c r="C34" s="71">
        <v>0.03</v>
      </c>
      <c r="D34" s="71">
        <v>0.17</v>
      </c>
      <c r="E34" s="71">
        <v>0.02</v>
      </c>
      <c r="F34" s="71">
        <v>0.02</v>
      </c>
      <c r="G34" s="71">
        <v>0.02</v>
      </c>
      <c r="H34" s="71">
        <v>0.03</v>
      </c>
      <c r="I34" s="71">
        <v>0.44</v>
      </c>
    </row>
    <row r="35" spans="1:9">
      <c r="A35" s="26" t="s">
        <v>147</v>
      </c>
      <c r="B35" s="71">
        <v>0.24</v>
      </c>
      <c r="C35" s="71">
        <v>0.27</v>
      </c>
      <c r="D35" s="71">
        <v>0.17</v>
      </c>
      <c r="E35" s="71">
        <v>0.25</v>
      </c>
      <c r="F35" s="71">
        <v>0.26</v>
      </c>
      <c r="G35" s="71">
        <v>0.24</v>
      </c>
      <c r="H35" s="71">
        <v>0.25</v>
      </c>
      <c r="I35" s="71">
        <v>0.94</v>
      </c>
    </row>
    <row r="36" spans="1:9">
      <c r="A36" s="26" t="s">
        <v>148</v>
      </c>
      <c r="B36" s="71">
        <v>0.08</v>
      </c>
      <c r="C36" s="71">
        <v>7.0000000000000007E-2</v>
      </c>
      <c r="D36" s="71">
        <v>0.17</v>
      </c>
      <c r="E36" s="71">
        <v>0.08</v>
      </c>
      <c r="F36" s="71">
        <v>0.08</v>
      </c>
      <c r="G36" s="71">
        <v>7.0000000000000007E-2</v>
      </c>
      <c r="H36" s="71">
        <v>0.08</v>
      </c>
      <c r="I36" s="71">
        <v>0.94</v>
      </c>
    </row>
    <row r="37" spans="1:9">
      <c r="A37" s="26" t="s">
        <v>149</v>
      </c>
      <c r="B37" s="71">
        <v>0.08</v>
      </c>
      <c r="C37" s="71">
        <v>0.1</v>
      </c>
      <c r="D37" s="71">
        <v>0.17</v>
      </c>
      <c r="E37" s="71">
        <v>0.09</v>
      </c>
      <c r="F37" s="71">
        <v>0.09</v>
      </c>
      <c r="G37" s="71">
        <v>0.09</v>
      </c>
      <c r="H37" s="71">
        <v>0.09</v>
      </c>
      <c r="I37" s="71">
        <v>0.99</v>
      </c>
    </row>
    <row r="38" spans="1:9">
      <c r="A38" s="26" t="s">
        <v>150</v>
      </c>
      <c r="B38" s="71">
        <v>0.11</v>
      </c>
      <c r="C38" s="71">
        <v>0.13</v>
      </c>
      <c r="D38" s="71">
        <v>0.17</v>
      </c>
      <c r="E38" s="71">
        <v>0.12</v>
      </c>
      <c r="F38" s="71">
        <v>0.12</v>
      </c>
      <c r="G38" s="71">
        <v>0.12</v>
      </c>
      <c r="H38" s="71">
        <v>0.12</v>
      </c>
      <c r="I38" s="71">
        <v>0.99</v>
      </c>
    </row>
    <row r="39" spans="1:9">
      <c r="A39" s="26" t="s">
        <v>151</v>
      </c>
      <c r="B39" s="71">
        <v>0.02</v>
      </c>
      <c r="C39" s="71">
        <v>0.01</v>
      </c>
      <c r="D39" s="71">
        <v>0.23</v>
      </c>
      <c r="E39" s="71">
        <v>0.02</v>
      </c>
      <c r="F39" s="71">
        <v>0.02</v>
      </c>
      <c r="G39" s="71">
        <v>0.01</v>
      </c>
      <c r="H39" s="71">
        <v>0.02</v>
      </c>
      <c r="I39" s="71">
        <v>0.94</v>
      </c>
    </row>
    <row r="40" spans="1:9">
      <c r="A40" s="26" t="s">
        <v>152</v>
      </c>
      <c r="B40" s="71">
        <v>0.3</v>
      </c>
      <c r="C40" s="71">
        <v>0.37</v>
      </c>
      <c r="D40" s="71">
        <v>0.23</v>
      </c>
      <c r="E40" s="71">
        <v>0.28999999999999998</v>
      </c>
      <c r="F40" s="71">
        <v>0.34</v>
      </c>
      <c r="G40" s="71">
        <v>0.35</v>
      </c>
      <c r="H40" s="71">
        <v>0.33</v>
      </c>
      <c r="I40" s="71">
        <v>0.94</v>
      </c>
    </row>
    <row r="41" spans="1:9">
      <c r="A41" s="26" t="s">
        <v>153</v>
      </c>
      <c r="B41" s="71">
        <v>0.61</v>
      </c>
      <c r="C41" s="71">
        <v>0.84</v>
      </c>
      <c r="D41" s="71">
        <v>0.24</v>
      </c>
      <c r="E41" s="71">
        <v>0.68</v>
      </c>
      <c r="F41" s="71">
        <v>0.8</v>
      </c>
      <c r="G41" s="71">
        <v>0.88</v>
      </c>
      <c r="H41" s="71">
        <v>0.52</v>
      </c>
      <c r="I41" s="71">
        <v>0.59</v>
      </c>
    </row>
    <row r="42" spans="1:9">
      <c r="A42" s="26" t="s">
        <v>154</v>
      </c>
      <c r="B42" s="71">
        <v>0.23</v>
      </c>
      <c r="C42" s="71">
        <v>0.34</v>
      </c>
      <c r="D42" s="71">
        <v>0.24</v>
      </c>
      <c r="E42" s="71">
        <v>0.2</v>
      </c>
      <c r="F42" s="71">
        <v>0.3</v>
      </c>
      <c r="G42" s="71">
        <v>0.32</v>
      </c>
      <c r="H42" s="71">
        <v>0.28999999999999998</v>
      </c>
      <c r="I42" s="71">
        <v>0.78</v>
      </c>
    </row>
    <row r="43" spans="1:9">
      <c r="A43" s="26" t="s">
        <v>155</v>
      </c>
      <c r="B43" s="71">
        <v>1.07</v>
      </c>
      <c r="C43" s="71">
        <v>0.76</v>
      </c>
      <c r="D43" s="71">
        <v>0.24</v>
      </c>
      <c r="E43" s="71">
        <v>1.1399999999999999</v>
      </c>
      <c r="F43" s="71">
        <v>0.79</v>
      </c>
      <c r="G43" s="71">
        <v>0.83</v>
      </c>
      <c r="H43" s="71">
        <v>1.03</v>
      </c>
      <c r="I43" s="71">
        <v>0.78</v>
      </c>
    </row>
    <row r="44" spans="1:9">
      <c r="A44" s="26" t="s">
        <v>156</v>
      </c>
      <c r="B44" s="71">
        <v>0.08</v>
      </c>
      <c r="C44" s="71">
        <v>0.08</v>
      </c>
      <c r="D44" s="71">
        <v>0.24</v>
      </c>
      <c r="E44" s="71">
        <v>0.08</v>
      </c>
      <c r="F44" s="71">
        <v>0.08</v>
      </c>
      <c r="G44" s="71">
        <v>0.08</v>
      </c>
      <c r="H44" s="71">
        <v>0.08</v>
      </c>
      <c r="I44" s="71">
        <v>0.94</v>
      </c>
    </row>
    <row r="45" spans="1:9">
      <c r="A45" s="26" t="s">
        <v>157</v>
      </c>
      <c r="B45" s="71">
        <v>0.44</v>
      </c>
      <c r="C45" s="71">
        <v>0.59</v>
      </c>
      <c r="D45" s="71">
        <v>0.24</v>
      </c>
      <c r="E45" s="71">
        <v>0.52</v>
      </c>
      <c r="F45" s="71">
        <v>0.53</v>
      </c>
      <c r="G45" s="71">
        <v>0.4</v>
      </c>
      <c r="H45" s="71">
        <v>0.45</v>
      </c>
      <c r="I45" s="71">
        <v>0.94</v>
      </c>
    </row>
    <row r="46" spans="1:9">
      <c r="A46" s="26" t="s">
        <v>158</v>
      </c>
      <c r="B46" s="71">
        <v>0.03</v>
      </c>
      <c r="C46" s="71">
        <v>0.04</v>
      </c>
      <c r="D46" s="71">
        <v>0.24</v>
      </c>
      <c r="E46" s="71">
        <v>0.03</v>
      </c>
      <c r="F46" s="71">
        <v>0.03</v>
      </c>
      <c r="G46" s="71">
        <v>0.04</v>
      </c>
      <c r="H46" s="71">
        <v>0.03</v>
      </c>
      <c r="I46" s="71">
        <v>0.94</v>
      </c>
    </row>
    <row r="47" spans="1:9">
      <c r="A47" s="26" t="s">
        <v>159</v>
      </c>
      <c r="B47" s="71">
        <v>0.03</v>
      </c>
      <c r="C47" s="71">
        <v>0.03</v>
      </c>
      <c r="D47" s="71">
        <v>0.24</v>
      </c>
      <c r="E47" s="71">
        <v>0.03</v>
      </c>
      <c r="F47" s="71">
        <v>0.03</v>
      </c>
      <c r="G47" s="71">
        <v>0.04</v>
      </c>
      <c r="H47" s="71">
        <v>0.03</v>
      </c>
      <c r="I47" s="71">
        <v>0.94</v>
      </c>
    </row>
    <row r="48" spans="1:9">
      <c r="A48" s="26" t="s">
        <v>160</v>
      </c>
      <c r="B48" s="71">
        <v>0.06</v>
      </c>
      <c r="C48" s="71">
        <v>0.04</v>
      </c>
      <c r="D48" s="71">
        <v>0.27</v>
      </c>
      <c r="E48" s="71">
        <v>0.06</v>
      </c>
      <c r="F48" s="71">
        <v>0.06</v>
      </c>
      <c r="G48" s="71">
        <v>0.05</v>
      </c>
      <c r="H48" s="71">
        <v>0.06</v>
      </c>
      <c r="I48" s="71">
        <v>0.99</v>
      </c>
    </row>
    <row r="49" spans="1:9">
      <c r="A49" s="26" t="s">
        <v>161</v>
      </c>
      <c r="B49" s="71">
        <v>6.0000000000000001E-3</v>
      </c>
      <c r="C49" s="71">
        <v>7.0000000000000001E-3</v>
      </c>
      <c r="D49" s="71">
        <v>0.34</v>
      </c>
      <c r="E49" s="71">
        <v>5.0000000000000001E-3</v>
      </c>
      <c r="F49" s="71">
        <v>6.0000000000000001E-3</v>
      </c>
      <c r="G49" s="71">
        <v>7.0000000000000001E-3</v>
      </c>
      <c r="H49" s="71">
        <v>7.0000000000000001E-3</v>
      </c>
      <c r="I49" s="71">
        <v>0.64</v>
      </c>
    </row>
    <row r="50" spans="1:9">
      <c r="A50" s="26" t="s">
        <v>162</v>
      </c>
      <c r="B50" s="71">
        <v>0.09</v>
      </c>
      <c r="C50" s="71">
        <v>0.09</v>
      </c>
      <c r="D50" s="71">
        <v>0.34</v>
      </c>
      <c r="E50" s="71">
        <v>0.09</v>
      </c>
      <c r="F50" s="71">
        <v>0.09</v>
      </c>
      <c r="G50" s="71">
        <v>0.1</v>
      </c>
      <c r="H50" s="71">
        <v>0.09</v>
      </c>
      <c r="I50" s="71">
        <v>0.71</v>
      </c>
    </row>
    <row r="51" spans="1:9">
      <c r="A51" s="26" t="s">
        <v>163</v>
      </c>
      <c r="B51" s="71">
        <v>0.16</v>
      </c>
      <c r="C51" s="71">
        <v>0.15</v>
      </c>
      <c r="D51" s="71">
        <v>0.37</v>
      </c>
      <c r="E51" s="71">
        <v>0.18</v>
      </c>
      <c r="F51" s="71">
        <v>0.15</v>
      </c>
      <c r="G51" s="71">
        <v>0.15</v>
      </c>
      <c r="H51" s="71">
        <v>0.16</v>
      </c>
      <c r="I51" s="71">
        <v>0.31</v>
      </c>
    </row>
    <row r="52" spans="1:9">
      <c r="A52" s="26" t="s">
        <v>164</v>
      </c>
      <c r="B52" s="71">
        <v>1.36</v>
      </c>
      <c r="C52" s="71">
        <v>1.05</v>
      </c>
      <c r="D52" s="71">
        <v>0.37</v>
      </c>
      <c r="E52" s="71">
        <v>1.42</v>
      </c>
      <c r="F52" s="71">
        <v>1.19</v>
      </c>
      <c r="G52" s="71">
        <v>1.18</v>
      </c>
      <c r="H52" s="71">
        <v>1.24</v>
      </c>
      <c r="I52" s="71">
        <v>0.94</v>
      </c>
    </row>
    <row r="53" spans="1:9">
      <c r="A53" s="26" t="s">
        <v>165</v>
      </c>
      <c r="B53" s="71">
        <v>0.36</v>
      </c>
      <c r="C53" s="71">
        <v>0.45</v>
      </c>
      <c r="D53" s="71">
        <v>0.38</v>
      </c>
      <c r="E53" s="71">
        <v>0.5</v>
      </c>
      <c r="F53" s="71">
        <v>0.34</v>
      </c>
      <c r="G53" s="71">
        <v>0.37</v>
      </c>
      <c r="H53" s="71">
        <v>0.33</v>
      </c>
      <c r="I53" s="71">
        <v>0.39</v>
      </c>
    </row>
    <row r="54" spans="1:9">
      <c r="A54" s="26" t="s">
        <v>166</v>
      </c>
      <c r="B54" s="71">
        <v>0.27</v>
      </c>
      <c r="C54" s="71">
        <v>0.24</v>
      </c>
      <c r="D54" s="71">
        <v>0.39</v>
      </c>
      <c r="E54" s="71">
        <v>0.26</v>
      </c>
      <c r="F54" s="71">
        <v>0.24</v>
      </c>
      <c r="G54" s="71">
        <v>0.26</v>
      </c>
      <c r="H54" s="71">
        <v>0.27</v>
      </c>
      <c r="I54" s="71">
        <v>0.94</v>
      </c>
    </row>
    <row r="55" spans="1:9">
      <c r="A55" s="26" t="s">
        <v>167</v>
      </c>
      <c r="B55" s="71">
        <v>0.28999999999999998</v>
      </c>
      <c r="C55" s="71">
        <v>0.27</v>
      </c>
      <c r="D55" s="71">
        <v>0.39</v>
      </c>
      <c r="E55" s="71">
        <v>0.28999999999999998</v>
      </c>
      <c r="F55" s="71">
        <v>0.28000000000000003</v>
      </c>
      <c r="G55" s="71">
        <v>0.27</v>
      </c>
      <c r="H55" s="71">
        <v>0.28999999999999998</v>
      </c>
      <c r="I55" s="71">
        <v>0.94</v>
      </c>
    </row>
    <row r="56" spans="1:9">
      <c r="A56" s="26" t="s">
        <v>168</v>
      </c>
      <c r="B56" s="71">
        <v>0.56999999999999995</v>
      </c>
      <c r="C56" s="71">
        <v>0.38</v>
      </c>
      <c r="D56" s="71">
        <v>0.39</v>
      </c>
      <c r="E56" s="71">
        <v>0.51</v>
      </c>
      <c r="F56" s="71">
        <v>0.46</v>
      </c>
      <c r="G56" s="71">
        <v>0.49</v>
      </c>
      <c r="H56" s="71">
        <v>0.55000000000000004</v>
      </c>
      <c r="I56" s="71">
        <v>0.96</v>
      </c>
    </row>
    <row r="57" spans="1:9">
      <c r="A57" s="26" t="s">
        <v>169</v>
      </c>
      <c r="B57" s="71">
        <v>0.44</v>
      </c>
      <c r="C57" s="71">
        <v>0.6</v>
      </c>
      <c r="D57" s="71">
        <v>0.39</v>
      </c>
      <c r="E57" s="71">
        <v>0.48</v>
      </c>
      <c r="F57" s="71">
        <v>0.47</v>
      </c>
      <c r="G57" s="71">
        <v>0.55000000000000004</v>
      </c>
      <c r="H57" s="71">
        <v>0.52</v>
      </c>
      <c r="I57" s="71">
        <v>0.99</v>
      </c>
    </row>
    <row r="58" spans="1:9">
      <c r="A58" s="26" t="s">
        <v>170</v>
      </c>
      <c r="B58" s="71">
        <v>0.28999999999999998</v>
      </c>
      <c r="C58" s="71">
        <v>0.25</v>
      </c>
      <c r="D58" s="71">
        <v>0.4</v>
      </c>
      <c r="E58" s="71">
        <v>0.28999999999999998</v>
      </c>
      <c r="F58" s="71">
        <v>0.25</v>
      </c>
      <c r="G58" s="71">
        <v>0.2</v>
      </c>
      <c r="H58" s="71">
        <v>0.3</v>
      </c>
      <c r="I58" s="71">
        <v>0.31</v>
      </c>
    </row>
    <row r="59" spans="1:9">
      <c r="A59" s="26" t="s">
        <v>171</v>
      </c>
      <c r="B59" s="71">
        <v>0.14000000000000001</v>
      </c>
      <c r="C59" s="71">
        <v>0.13</v>
      </c>
      <c r="D59" s="71">
        <v>0.4</v>
      </c>
      <c r="E59" s="71">
        <v>0.14000000000000001</v>
      </c>
      <c r="F59" s="71">
        <v>0.14000000000000001</v>
      </c>
      <c r="G59" s="71">
        <v>0.14000000000000001</v>
      </c>
      <c r="H59" s="71">
        <v>0.13</v>
      </c>
      <c r="I59" s="71">
        <v>0.97</v>
      </c>
    </row>
    <row r="60" spans="1:9">
      <c r="A60" s="26" t="s">
        <v>172</v>
      </c>
      <c r="B60" s="71">
        <v>1.05</v>
      </c>
      <c r="C60" s="71">
        <v>1.32</v>
      </c>
      <c r="D60" s="71">
        <v>0.44</v>
      </c>
      <c r="E60" s="71">
        <v>1.1599999999999999</v>
      </c>
      <c r="F60" s="71">
        <v>1.1299999999999999</v>
      </c>
      <c r="G60" s="71">
        <v>1.56</v>
      </c>
      <c r="H60" s="71">
        <v>0.96</v>
      </c>
      <c r="I60" s="71">
        <v>0.71</v>
      </c>
    </row>
    <row r="61" spans="1:9">
      <c r="A61" s="26" t="s">
        <v>173</v>
      </c>
      <c r="B61" s="71">
        <v>0.43</v>
      </c>
      <c r="C61" s="71">
        <v>0.56000000000000005</v>
      </c>
      <c r="D61" s="71">
        <v>0.44</v>
      </c>
      <c r="E61" s="71">
        <v>0.43</v>
      </c>
      <c r="F61" s="71">
        <v>0.55000000000000004</v>
      </c>
      <c r="G61" s="71">
        <v>0.48</v>
      </c>
      <c r="H61" s="71">
        <v>0.43</v>
      </c>
      <c r="I61" s="71">
        <v>0.94</v>
      </c>
    </row>
    <row r="62" spans="1:9">
      <c r="A62" s="26" t="s">
        <v>174</v>
      </c>
      <c r="B62" s="71">
        <v>0.22</v>
      </c>
      <c r="C62" s="71">
        <v>0.24</v>
      </c>
      <c r="D62" s="71">
        <v>0.44</v>
      </c>
      <c r="E62" s="71">
        <v>0.22</v>
      </c>
      <c r="F62" s="71">
        <v>0.23</v>
      </c>
      <c r="G62" s="71">
        <v>0.2</v>
      </c>
      <c r="H62" s="71">
        <v>0.22</v>
      </c>
      <c r="I62" s="71">
        <v>0.94</v>
      </c>
    </row>
    <row r="63" spans="1:9">
      <c r="A63" s="26" t="s">
        <v>175</v>
      </c>
      <c r="B63" s="71">
        <v>0.03</v>
      </c>
      <c r="C63" s="71">
        <v>0.02</v>
      </c>
      <c r="D63" s="71">
        <v>0.45</v>
      </c>
      <c r="E63" s="71">
        <v>0.03</v>
      </c>
      <c r="F63" s="71">
        <v>0.03</v>
      </c>
      <c r="G63" s="71">
        <v>0.03</v>
      </c>
      <c r="H63" s="71">
        <v>0.03</v>
      </c>
      <c r="I63" s="71">
        <v>0.99</v>
      </c>
    </row>
    <row r="64" spans="1:9">
      <c r="A64" s="26" t="s">
        <v>176</v>
      </c>
      <c r="B64" s="71">
        <v>0.05</v>
      </c>
      <c r="C64" s="71">
        <v>0.05</v>
      </c>
      <c r="D64" s="71">
        <v>0.46</v>
      </c>
      <c r="E64" s="71">
        <v>0.06</v>
      </c>
      <c r="F64" s="71">
        <v>0.05</v>
      </c>
      <c r="G64" s="71">
        <v>0.05</v>
      </c>
      <c r="H64" s="71">
        <v>0.06</v>
      </c>
      <c r="I64" s="71">
        <v>0.31</v>
      </c>
    </row>
    <row r="65" spans="1:9">
      <c r="A65" s="26" t="s">
        <v>177</v>
      </c>
      <c r="B65" s="71">
        <v>7.0000000000000007E-2</v>
      </c>
      <c r="C65" s="71">
        <v>7.0000000000000007E-2</v>
      </c>
      <c r="D65" s="71">
        <v>0.46</v>
      </c>
      <c r="E65" s="71">
        <v>7.0000000000000007E-2</v>
      </c>
      <c r="F65" s="71">
        <v>7.0000000000000007E-2</v>
      </c>
      <c r="G65" s="71">
        <v>7.0000000000000007E-2</v>
      </c>
      <c r="H65" s="71">
        <v>7.0000000000000007E-2</v>
      </c>
      <c r="I65" s="71">
        <v>0.65</v>
      </c>
    </row>
    <row r="66" spans="1:9">
      <c r="A66" s="26" t="s">
        <v>178</v>
      </c>
      <c r="B66" s="71">
        <v>1.02</v>
      </c>
      <c r="C66" s="71">
        <v>0.79</v>
      </c>
      <c r="D66" s="71">
        <v>0.46</v>
      </c>
      <c r="E66" s="71">
        <v>1.1599999999999999</v>
      </c>
      <c r="F66" s="71">
        <v>0.74</v>
      </c>
      <c r="G66" s="71">
        <v>0.93</v>
      </c>
      <c r="H66" s="71">
        <v>0.94</v>
      </c>
      <c r="I66" s="71">
        <v>0.66</v>
      </c>
    </row>
    <row r="67" spans="1:9">
      <c r="A67" s="26" t="s">
        <v>179</v>
      </c>
      <c r="B67" s="71">
        <v>0.42</v>
      </c>
      <c r="C67" s="71">
        <v>0.53</v>
      </c>
      <c r="D67" s="71">
        <v>0.46</v>
      </c>
      <c r="E67" s="71">
        <v>0.46</v>
      </c>
      <c r="F67" s="71">
        <v>0.39</v>
      </c>
      <c r="G67" s="71">
        <v>0.6</v>
      </c>
      <c r="H67" s="71">
        <v>0.5</v>
      </c>
      <c r="I67" s="71">
        <v>0.84</v>
      </c>
    </row>
    <row r="68" spans="1:9">
      <c r="A68" s="26" t="s">
        <v>180</v>
      </c>
      <c r="B68" s="71">
        <v>0.8</v>
      </c>
      <c r="C68" s="71">
        <v>0.64</v>
      </c>
      <c r="D68" s="71">
        <v>0.46</v>
      </c>
      <c r="E68" s="71">
        <v>0.73</v>
      </c>
      <c r="F68" s="71">
        <v>0.86</v>
      </c>
      <c r="G68" s="71">
        <v>0.75</v>
      </c>
      <c r="H68" s="71">
        <v>0.68</v>
      </c>
      <c r="I68" s="71">
        <v>0.94</v>
      </c>
    </row>
    <row r="69" spans="1:9">
      <c r="A69" s="26" t="s">
        <v>181</v>
      </c>
      <c r="B69" s="71">
        <v>7.0000000000000007E-2</v>
      </c>
      <c r="C69" s="71">
        <v>0.05</v>
      </c>
      <c r="D69" s="71">
        <v>0.46</v>
      </c>
      <c r="E69" s="71">
        <v>7.0000000000000007E-2</v>
      </c>
      <c r="F69" s="71">
        <v>0.05</v>
      </c>
      <c r="G69" s="71">
        <v>0.05</v>
      </c>
      <c r="H69" s="71">
        <v>0.08</v>
      </c>
      <c r="I69" s="71">
        <v>0.94</v>
      </c>
    </row>
    <row r="70" spans="1:9">
      <c r="A70" s="26" t="s">
        <v>182</v>
      </c>
      <c r="B70" s="71">
        <v>0.02</v>
      </c>
      <c r="C70" s="71">
        <v>0.02</v>
      </c>
      <c r="D70" s="71">
        <v>0.46</v>
      </c>
      <c r="E70" s="71">
        <v>0.02</v>
      </c>
      <c r="F70" s="71">
        <v>0.02</v>
      </c>
      <c r="G70" s="71">
        <v>0.02</v>
      </c>
      <c r="H70" s="71">
        <v>0.02</v>
      </c>
      <c r="I70" s="71">
        <v>0.94</v>
      </c>
    </row>
    <row r="71" spans="1:9">
      <c r="A71" s="26" t="s">
        <v>183</v>
      </c>
      <c r="B71" s="71">
        <v>0.01</v>
      </c>
      <c r="C71" s="71">
        <v>0.01</v>
      </c>
      <c r="D71" s="71">
        <v>0.48</v>
      </c>
      <c r="E71" s="71">
        <v>0.01</v>
      </c>
      <c r="F71" s="71">
        <v>0.01</v>
      </c>
      <c r="G71" s="71">
        <v>0.01</v>
      </c>
      <c r="H71" s="71">
        <v>0.01</v>
      </c>
      <c r="I71" s="71">
        <v>0.42</v>
      </c>
    </row>
    <row r="72" spans="1:9">
      <c r="A72" s="26" t="s">
        <v>184</v>
      </c>
      <c r="B72" s="71">
        <v>0.03</v>
      </c>
      <c r="C72" s="71">
        <v>0.02</v>
      </c>
      <c r="D72" s="71">
        <v>0.48</v>
      </c>
      <c r="E72" s="71">
        <v>0.03</v>
      </c>
      <c r="F72" s="71">
        <v>0.03</v>
      </c>
      <c r="G72" s="71">
        <v>0.03</v>
      </c>
      <c r="H72" s="71">
        <v>0.02</v>
      </c>
      <c r="I72" s="71">
        <v>0.65</v>
      </c>
    </row>
    <row r="73" spans="1:9">
      <c r="A73" s="26" t="s">
        <v>185</v>
      </c>
      <c r="B73" s="71">
        <v>5.0000000000000001E-3</v>
      </c>
      <c r="C73" s="71">
        <v>2E-3</v>
      </c>
      <c r="D73" s="71">
        <v>0.48</v>
      </c>
      <c r="E73" s="71">
        <v>5.0000000000000001E-3</v>
      </c>
      <c r="F73" s="71">
        <v>3.0000000000000001E-3</v>
      </c>
      <c r="G73" s="71">
        <v>4.0000000000000001E-3</v>
      </c>
      <c r="H73" s="71">
        <v>4.0000000000000001E-3</v>
      </c>
      <c r="I73" s="71">
        <v>0.71</v>
      </c>
    </row>
    <row r="74" spans="1:9">
      <c r="A74" s="26" t="s">
        <v>186</v>
      </c>
      <c r="B74" s="71">
        <v>1.05</v>
      </c>
      <c r="C74" s="71">
        <v>0.81</v>
      </c>
      <c r="D74" s="71">
        <v>0.48</v>
      </c>
      <c r="E74" s="71">
        <v>0.93</v>
      </c>
      <c r="F74" s="71">
        <v>1.17</v>
      </c>
      <c r="G74" s="71">
        <v>0.97</v>
      </c>
      <c r="H74" s="71">
        <v>0.76</v>
      </c>
      <c r="I74" s="71">
        <v>0.78</v>
      </c>
    </row>
    <row r="75" spans="1:9">
      <c r="A75" s="26" t="s">
        <v>187</v>
      </c>
      <c r="B75" s="71">
        <v>1.0900000000000001</v>
      </c>
      <c r="C75" s="71">
        <v>1.34</v>
      </c>
      <c r="D75" s="71">
        <v>0.48</v>
      </c>
      <c r="E75" s="71">
        <v>1.37</v>
      </c>
      <c r="F75" s="71">
        <v>1.28</v>
      </c>
      <c r="G75" s="71">
        <v>0.83</v>
      </c>
      <c r="H75" s="71">
        <v>0.97</v>
      </c>
      <c r="I75" s="71">
        <v>0.78</v>
      </c>
    </row>
    <row r="76" spans="1:9">
      <c r="A76" s="26" t="s">
        <v>188</v>
      </c>
      <c r="B76" s="71">
        <v>0.13</v>
      </c>
      <c r="C76" s="71">
        <v>0.14000000000000001</v>
      </c>
      <c r="D76" s="71">
        <v>0.48</v>
      </c>
      <c r="E76" s="71">
        <v>0.14000000000000001</v>
      </c>
      <c r="F76" s="71">
        <v>0.13</v>
      </c>
      <c r="G76" s="71">
        <v>0.13</v>
      </c>
      <c r="H76" s="71">
        <v>0.12</v>
      </c>
      <c r="I76" s="71">
        <v>0.94</v>
      </c>
    </row>
    <row r="77" spans="1:9">
      <c r="A77" s="26" t="s">
        <v>189</v>
      </c>
      <c r="B77" s="71">
        <v>0.64</v>
      </c>
      <c r="C77" s="71">
        <v>0.51</v>
      </c>
      <c r="D77" s="71">
        <v>0.48</v>
      </c>
      <c r="E77" s="71">
        <v>0.56000000000000005</v>
      </c>
      <c r="F77" s="71">
        <v>0.57999999999999996</v>
      </c>
      <c r="G77" s="71">
        <v>0.71</v>
      </c>
      <c r="H77" s="71">
        <v>0.57999999999999996</v>
      </c>
      <c r="I77" s="71">
        <v>0.94</v>
      </c>
    </row>
    <row r="78" spans="1:9">
      <c r="A78" s="26" t="s">
        <v>190</v>
      </c>
      <c r="B78" s="71">
        <v>0.61</v>
      </c>
      <c r="C78" s="71">
        <v>0.48</v>
      </c>
      <c r="D78" s="71">
        <v>0.48</v>
      </c>
      <c r="E78" s="71">
        <v>0.64</v>
      </c>
      <c r="F78" s="71">
        <v>0.5</v>
      </c>
      <c r="G78" s="71">
        <v>0.48</v>
      </c>
      <c r="H78" s="71">
        <v>0.6</v>
      </c>
      <c r="I78" s="71">
        <v>0.94</v>
      </c>
    </row>
    <row r="79" spans="1:9">
      <c r="A79" s="26" t="s">
        <v>191</v>
      </c>
      <c r="B79" s="71">
        <v>0.55000000000000004</v>
      </c>
      <c r="C79" s="71">
        <v>0.44</v>
      </c>
      <c r="D79" s="71">
        <v>0.48</v>
      </c>
      <c r="E79" s="71">
        <v>0.53</v>
      </c>
      <c r="F79" s="71">
        <v>0.51</v>
      </c>
      <c r="G79" s="71">
        <v>0.42</v>
      </c>
      <c r="H79" s="71">
        <v>0.55000000000000004</v>
      </c>
      <c r="I79" s="71">
        <v>0.94</v>
      </c>
    </row>
    <row r="80" spans="1:9">
      <c r="A80" s="26" t="s">
        <v>192</v>
      </c>
      <c r="B80" s="71">
        <v>0.27</v>
      </c>
      <c r="C80" s="71">
        <v>0.25</v>
      </c>
      <c r="D80" s="71">
        <v>0.48</v>
      </c>
      <c r="E80" s="71">
        <v>0.27</v>
      </c>
      <c r="F80" s="71">
        <v>0.27</v>
      </c>
      <c r="G80" s="71">
        <v>0.26</v>
      </c>
      <c r="H80" s="71">
        <v>0.26</v>
      </c>
      <c r="I80" s="71">
        <v>0.97</v>
      </c>
    </row>
    <row r="81" spans="1:9">
      <c r="A81" s="26" t="s">
        <v>193</v>
      </c>
      <c r="B81" s="71">
        <v>7.0000000000000007E-2</v>
      </c>
      <c r="C81" s="71">
        <v>0.06</v>
      </c>
      <c r="D81" s="71">
        <v>0.48</v>
      </c>
      <c r="E81" s="71">
        <v>7.0000000000000007E-2</v>
      </c>
      <c r="F81" s="71">
        <v>7.0000000000000007E-2</v>
      </c>
      <c r="G81" s="71">
        <v>0.06</v>
      </c>
      <c r="H81" s="71">
        <v>7.0000000000000007E-2</v>
      </c>
      <c r="I81" s="71">
        <v>0.99</v>
      </c>
    </row>
    <row r="82" spans="1:9">
      <c r="A82" s="26" t="s">
        <v>194</v>
      </c>
      <c r="B82" s="71">
        <v>0.01</v>
      </c>
      <c r="C82" s="71">
        <v>0.01</v>
      </c>
      <c r="D82" s="71">
        <v>0.5</v>
      </c>
      <c r="E82" s="71">
        <v>0.01</v>
      </c>
      <c r="F82" s="71">
        <v>0.01</v>
      </c>
      <c r="G82" s="71">
        <v>0.01</v>
      </c>
      <c r="H82" s="71">
        <v>0.01</v>
      </c>
      <c r="I82" s="71">
        <v>0.71</v>
      </c>
    </row>
    <row r="83" spans="1:9">
      <c r="A83" s="26" t="s">
        <v>195</v>
      </c>
      <c r="B83" s="71">
        <v>0.25</v>
      </c>
      <c r="C83" s="71">
        <v>0.23</v>
      </c>
      <c r="D83" s="71">
        <v>0.5</v>
      </c>
      <c r="E83" s="71">
        <v>0.25</v>
      </c>
      <c r="F83" s="71">
        <v>0.23</v>
      </c>
      <c r="G83" s="71">
        <v>0.24</v>
      </c>
      <c r="H83" s="71">
        <v>0.24</v>
      </c>
      <c r="I83" s="71">
        <v>0.94</v>
      </c>
    </row>
    <row r="84" spans="1:9">
      <c r="A84" s="26" t="s">
        <v>196</v>
      </c>
      <c r="B84" s="71">
        <v>6.04</v>
      </c>
      <c r="C84" s="71">
        <v>7.67</v>
      </c>
      <c r="D84" s="71">
        <v>0.52</v>
      </c>
      <c r="E84" s="71">
        <v>5.69</v>
      </c>
      <c r="F84" s="71">
        <v>7.02</v>
      </c>
      <c r="G84" s="71">
        <v>7.84</v>
      </c>
      <c r="H84" s="71">
        <v>6.51</v>
      </c>
      <c r="I84" s="71">
        <v>0.94</v>
      </c>
    </row>
    <row r="85" spans="1:9">
      <c r="A85" s="26" t="s">
        <v>197</v>
      </c>
      <c r="B85" s="71">
        <v>0.08</v>
      </c>
      <c r="C85" s="71">
        <v>0.08</v>
      </c>
      <c r="D85" s="71">
        <v>0.52</v>
      </c>
      <c r="E85" s="71">
        <v>0.09</v>
      </c>
      <c r="F85" s="71">
        <v>0.08</v>
      </c>
      <c r="G85" s="71">
        <v>0.08</v>
      </c>
      <c r="H85" s="71">
        <v>0.08</v>
      </c>
      <c r="I85" s="71">
        <v>0.99</v>
      </c>
    </row>
    <row r="86" spans="1:9">
      <c r="A86" s="26" t="s">
        <v>198</v>
      </c>
      <c r="B86" s="71">
        <v>0.28999999999999998</v>
      </c>
      <c r="C86" s="71">
        <v>0.35</v>
      </c>
      <c r="D86" s="71">
        <v>0.56000000000000005</v>
      </c>
      <c r="E86" s="71">
        <v>0.3</v>
      </c>
      <c r="F86" s="71">
        <v>0.3</v>
      </c>
      <c r="G86" s="71">
        <v>0.3</v>
      </c>
      <c r="H86" s="71">
        <v>0.33</v>
      </c>
      <c r="I86" s="71">
        <v>0.97</v>
      </c>
    </row>
    <row r="87" spans="1:9">
      <c r="A87" s="26" t="s">
        <v>199</v>
      </c>
      <c r="B87" s="71">
        <v>0.1</v>
      </c>
      <c r="C87" s="71">
        <v>0.11</v>
      </c>
      <c r="D87" s="71">
        <v>0.56999999999999995</v>
      </c>
      <c r="E87" s="71">
        <v>0.1</v>
      </c>
      <c r="F87" s="71">
        <v>0.1</v>
      </c>
      <c r="G87" s="71">
        <v>0.1</v>
      </c>
      <c r="H87" s="71">
        <v>0.11</v>
      </c>
      <c r="I87" s="71">
        <v>0.34</v>
      </c>
    </row>
    <row r="88" spans="1:9">
      <c r="A88" s="26" t="s">
        <v>200</v>
      </c>
      <c r="B88" s="71">
        <v>0.15</v>
      </c>
      <c r="C88" s="71">
        <v>0.14000000000000001</v>
      </c>
      <c r="D88" s="71">
        <v>0.57999999999999996</v>
      </c>
      <c r="E88" s="71">
        <v>0.15</v>
      </c>
      <c r="F88" s="71">
        <v>0.14000000000000001</v>
      </c>
      <c r="G88" s="71">
        <v>0.14000000000000001</v>
      </c>
      <c r="H88" s="71">
        <v>0.15</v>
      </c>
      <c r="I88" s="71">
        <v>0.34</v>
      </c>
    </row>
    <row r="89" spans="1:9">
      <c r="A89" s="26" t="s">
        <v>201</v>
      </c>
      <c r="B89" s="71">
        <v>0.6</v>
      </c>
      <c r="C89" s="71">
        <v>0.46</v>
      </c>
      <c r="D89" s="71">
        <v>0.59</v>
      </c>
      <c r="E89" s="71">
        <v>0.61</v>
      </c>
      <c r="F89" s="71">
        <v>0.51</v>
      </c>
      <c r="G89" s="71">
        <v>0.73</v>
      </c>
      <c r="H89" s="71">
        <v>0.44</v>
      </c>
      <c r="I89" s="71">
        <v>0.73</v>
      </c>
    </row>
    <row r="90" spans="1:9">
      <c r="A90" s="26" t="s">
        <v>202</v>
      </c>
      <c r="B90" s="71">
        <v>0.19</v>
      </c>
      <c r="C90" s="71">
        <v>0.19</v>
      </c>
      <c r="D90" s="71">
        <v>0.6</v>
      </c>
      <c r="E90" s="71">
        <v>0.19</v>
      </c>
      <c r="F90" s="71">
        <v>0.18</v>
      </c>
      <c r="G90" s="71">
        <v>0.19</v>
      </c>
      <c r="H90" s="71">
        <v>0.2</v>
      </c>
      <c r="I90" s="71">
        <v>0.59</v>
      </c>
    </row>
    <row r="91" spans="1:9">
      <c r="A91" s="26" t="s">
        <v>203</v>
      </c>
      <c r="B91" s="71">
        <v>0.68</v>
      </c>
      <c r="C91" s="71">
        <v>0.83</v>
      </c>
      <c r="D91" s="71">
        <v>0.6</v>
      </c>
      <c r="E91" s="71">
        <v>0.7</v>
      </c>
      <c r="F91" s="71">
        <v>0.56000000000000005</v>
      </c>
      <c r="G91" s="71">
        <v>0.95</v>
      </c>
      <c r="H91" s="71">
        <v>0.86</v>
      </c>
      <c r="I91" s="71">
        <v>0.78</v>
      </c>
    </row>
    <row r="92" spans="1:9">
      <c r="A92" s="26" t="s">
        <v>204</v>
      </c>
      <c r="B92" s="71">
        <v>0.5</v>
      </c>
      <c r="C92" s="71">
        <v>0.37</v>
      </c>
      <c r="D92" s="71">
        <v>0.6</v>
      </c>
      <c r="E92" s="71">
        <v>0.44</v>
      </c>
      <c r="F92" s="71">
        <v>0.46</v>
      </c>
      <c r="G92" s="71">
        <v>0.69</v>
      </c>
      <c r="H92" s="71">
        <v>0.39</v>
      </c>
      <c r="I92" s="71">
        <v>0.84</v>
      </c>
    </row>
    <row r="93" spans="1:9">
      <c r="A93" s="26" t="s">
        <v>205</v>
      </c>
      <c r="B93" s="71">
        <v>0.61</v>
      </c>
      <c r="C93" s="71">
        <v>0.49</v>
      </c>
      <c r="D93" s="71">
        <v>0.6</v>
      </c>
      <c r="E93" s="71">
        <v>0.66</v>
      </c>
      <c r="F93" s="71">
        <v>0.51</v>
      </c>
      <c r="G93" s="71">
        <v>0.69</v>
      </c>
      <c r="H93" s="71">
        <v>0.52</v>
      </c>
      <c r="I93" s="71">
        <v>0.94</v>
      </c>
    </row>
    <row r="94" spans="1:9">
      <c r="A94" s="26" t="s">
        <v>206</v>
      </c>
      <c r="B94" s="71">
        <v>1.98</v>
      </c>
      <c r="C94" s="71">
        <v>1.6</v>
      </c>
      <c r="D94" s="71">
        <v>0.6</v>
      </c>
      <c r="E94" s="71">
        <v>2.13</v>
      </c>
      <c r="F94" s="71">
        <v>1.55</v>
      </c>
      <c r="G94" s="71">
        <v>1.54</v>
      </c>
      <c r="H94" s="71">
        <v>1.92</v>
      </c>
      <c r="I94" s="71">
        <v>0.94</v>
      </c>
    </row>
    <row r="95" spans="1:9">
      <c r="A95" s="26" t="s">
        <v>207</v>
      </c>
      <c r="B95" s="71">
        <v>1.23</v>
      </c>
      <c r="C95" s="71">
        <v>1.51</v>
      </c>
      <c r="D95" s="71">
        <v>0.6</v>
      </c>
      <c r="E95" s="71">
        <v>1.1499999999999999</v>
      </c>
      <c r="F95" s="71">
        <v>1.58</v>
      </c>
      <c r="G95" s="71">
        <v>1.31</v>
      </c>
      <c r="H95" s="71">
        <v>1.25</v>
      </c>
      <c r="I95" s="71">
        <v>0.94</v>
      </c>
    </row>
    <row r="96" spans="1:9">
      <c r="A96" s="26" t="s">
        <v>208</v>
      </c>
      <c r="B96" s="71">
        <v>0.14000000000000001</v>
      </c>
      <c r="C96" s="71">
        <v>0.13</v>
      </c>
      <c r="D96" s="71">
        <v>0.6</v>
      </c>
      <c r="E96" s="71">
        <v>0.14000000000000001</v>
      </c>
      <c r="F96" s="71">
        <v>0.14000000000000001</v>
      </c>
      <c r="G96" s="71">
        <v>0.14000000000000001</v>
      </c>
      <c r="H96" s="71">
        <v>0.13</v>
      </c>
      <c r="I96" s="71">
        <v>0.98</v>
      </c>
    </row>
    <row r="97" spans="1:9">
      <c r="A97" s="26" t="s">
        <v>209</v>
      </c>
      <c r="B97" s="71">
        <v>0.36</v>
      </c>
      <c r="C97" s="71">
        <v>0.43</v>
      </c>
      <c r="D97" s="71">
        <v>0.61</v>
      </c>
      <c r="E97" s="71">
        <v>0.34</v>
      </c>
      <c r="F97" s="71">
        <v>0.41</v>
      </c>
      <c r="G97" s="71">
        <v>0.35</v>
      </c>
      <c r="H97" s="71">
        <v>0.45</v>
      </c>
      <c r="I97" s="71">
        <v>0.94</v>
      </c>
    </row>
    <row r="98" spans="1:9">
      <c r="A98" s="26" t="s">
        <v>210</v>
      </c>
      <c r="B98" s="71">
        <v>1.1200000000000001</v>
      </c>
      <c r="C98" s="71">
        <v>1.35</v>
      </c>
      <c r="D98" s="71">
        <v>0.64</v>
      </c>
      <c r="E98" s="71">
        <v>0.88</v>
      </c>
      <c r="F98" s="71">
        <v>1.36</v>
      </c>
      <c r="G98" s="71">
        <v>0.8</v>
      </c>
      <c r="H98" s="71">
        <v>1.57</v>
      </c>
      <c r="I98" s="71">
        <v>0.31</v>
      </c>
    </row>
    <row r="99" spans="1:9">
      <c r="A99" s="26" t="s">
        <v>211</v>
      </c>
      <c r="B99" s="71">
        <v>0.01</v>
      </c>
      <c r="C99" s="71">
        <v>7.0000000000000001E-3</v>
      </c>
      <c r="D99" s="71">
        <v>0.64</v>
      </c>
      <c r="E99" s="71">
        <v>0.02</v>
      </c>
      <c r="F99" s="71">
        <v>6.0000000000000001E-3</v>
      </c>
      <c r="G99" s="71">
        <v>6.0000000000000001E-3</v>
      </c>
      <c r="H99" s="71">
        <v>8.0000000000000002E-3</v>
      </c>
      <c r="I99" s="71">
        <v>0.44</v>
      </c>
    </row>
    <row r="100" spans="1:9">
      <c r="A100" s="26" t="s">
        <v>212</v>
      </c>
      <c r="B100" s="71">
        <v>0.86</v>
      </c>
      <c r="C100" s="71">
        <v>0.72</v>
      </c>
      <c r="D100" s="71">
        <v>0.64</v>
      </c>
      <c r="E100" s="71">
        <v>0.6</v>
      </c>
      <c r="F100" s="71">
        <v>0.96</v>
      </c>
      <c r="G100" s="71">
        <v>0.99</v>
      </c>
      <c r="H100" s="71">
        <v>0.89</v>
      </c>
      <c r="I100" s="71">
        <v>0.48</v>
      </c>
    </row>
    <row r="101" spans="1:9">
      <c r="A101" s="26" t="s">
        <v>213</v>
      </c>
      <c r="B101" s="71">
        <v>4.0000000000000001E-3</v>
      </c>
      <c r="C101" s="71">
        <v>2E-3</v>
      </c>
      <c r="D101" s="71">
        <v>0.64</v>
      </c>
      <c r="E101" s="71">
        <v>5.0000000000000001E-3</v>
      </c>
      <c r="F101" s="71">
        <v>3.0000000000000001E-3</v>
      </c>
      <c r="G101" s="71">
        <v>4.0000000000000001E-3</v>
      </c>
      <c r="H101" s="71">
        <v>4.0000000000000001E-3</v>
      </c>
      <c r="I101" s="71">
        <v>0.49</v>
      </c>
    </row>
    <row r="102" spans="1:9">
      <c r="A102" s="26" t="s">
        <v>214</v>
      </c>
      <c r="B102" s="71">
        <v>0.12</v>
      </c>
      <c r="C102" s="71">
        <v>0.11</v>
      </c>
      <c r="D102" s="71">
        <v>0.64</v>
      </c>
      <c r="E102" s="71">
        <v>0.12</v>
      </c>
      <c r="F102" s="71">
        <v>0.1</v>
      </c>
      <c r="G102" s="71">
        <v>0.11</v>
      </c>
      <c r="H102" s="71">
        <v>0.12</v>
      </c>
      <c r="I102" s="71">
        <v>0.49</v>
      </c>
    </row>
    <row r="103" spans="1:9">
      <c r="A103" s="26" t="s">
        <v>215</v>
      </c>
      <c r="B103" s="71">
        <v>2.9</v>
      </c>
      <c r="C103" s="71">
        <v>2.4500000000000002</v>
      </c>
      <c r="D103" s="71">
        <v>0.64</v>
      </c>
      <c r="E103" s="71">
        <v>2.4700000000000002</v>
      </c>
      <c r="F103" s="71">
        <v>3.2</v>
      </c>
      <c r="G103" s="71">
        <v>1.6</v>
      </c>
      <c r="H103" s="71">
        <v>3</v>
      </c>
      <c r="I103" s="71">
        <v>0.56000000000000005</v>
      </c>
    </row>
    <row r="104" spans="1:9">
      <c r="A104" s="26" t="s">
        <v>216</v>
      </c>
      <c r="B104" s="71">
        <v>0.49</v>
      </c>
      <c r="C104" s="71">
        <v>0.59</v>
      </c>
      <c r="D104" s="71">
        <v>0.64</v>
      </c>
      <c r="E104" s="71">
        <v>0.41</v>
      </c>
      <c r="F104" s="71">
        <v>0.67</v>
      </c>
      <c r="G104" s="71">
        <v>0.54</v>
      </c>
      <c r="H104" s="71">
        <v>0.52</v>
      </c>
      <c r="I104" s="71">
        <v>0.59</v>
      </c>
    </row>
    <row r="105" spans="1:9">
      <c r="A105" s="26" t="s">
        <v>217</v>
      </c>
      <c r="B105" s="71">
        <v>0.13</v>
      </c>
      <c r="C105" s="71">
        <v>0.13</v>
      </c>
      <c r="D105" s="71">
        <v>0.64</v>
      </c>
      <c r="E105" s="71">
        <v>0.13</v>
      </c>
      <c r="F105" s="71">
        <v>0.13</v>
      </c>
      <c r="G105" s="71">
        <v>0.13</v>
      </c>
      <c r="H105" s="71">
        <v>0.13</v>
      </c>
      <c r="I105" s="71">
        <v>0.94</v>
      </c>
    </row>
    <row r="106" spans="1:9">
      <c r="A106" s="26" t="s">
        <v>218</v>
      </c>
      <c r="B106" s="71">
        <v>0.26</v>
      </c>
      <c r="C106" s="71">
        <v>0.23</v>
      </c>
      <c r="D106" s="71">
        <v>0.64</v>
      </c>
      <c r="E106" s="71">
        <v>0.26</v>
      </c>
      <c r="F106" s="71">
        <v>0.24</v>
      </c>
      <c r="G106" s="71">
        <v>0.21</v>
      </c>
      <c r="H106" s="71">
        <v>0.26</v>
      </c>
      <c r="I106" s="71">
        <v>0.94</v>
      </c>
    </row>
    <row r="107" spans="1:9">
      <c r="A107" s="26" t="s">
        <v>219</v>
      </c>
      <c r="B107" s="71">
        <v>1.1299999999999999</v>
      </c>
      <c r="C107" s="71">
        <v>0.92</v>
      </c>
      <c r="D107" s="71">
        <v>0.64</v>
      </c>
      <c r="E107" s="71">
        <v>1.2</v>
      </c>
      <c r="F107" s="71">
        <v>1.03</v>
      </c>
      <c r="G107" s="71">
        <v>0.74</v>
      </c>
      <c r="H107" s="71">
        <v>1.04</v>
      </c>
      <c r="I107" s="71">
        <v>0.94</v>
      </c>
    </row>
    <row r="108" spans="1:9">
      <c r="A108" s="26" t="s">
        <v>220</v>
      </c>
      <c r="B108" s="71">
        <v>0.02</v>
      </c>
      <c r="C108" s="71">
        <v>0.02</v>
      </c>
      <c r="D108" s="71">
        <v>0.64</v>
      </c>
      <c r="E108" s="71">
        <v>0.02</v>
      </c>
      <c r="F108" s="71">
        <v>0.02</v>
      </c>
      <c r="G108" s="71">
        <v>0.02</v>
      </c>
      <c r="H108" s="71">
        <v>0.02</v>
      </c>
      <c r="I108" s="71">
        <v>0.99</v>
      </c>
    </row>
    <row r="109" spans="1:9">
      <c r="A109" s="26" t="s">
        <v>221</v>
      </c>
      <c r="B109" s="71">
        <v>0.11</v>
      </c>
      <c r="C109" s="71">
        <v>0.1</v>
      </c>
      <c r="D109" s="71">
        <v>0.64</v>
      </c>
      <c r="E109" s="71">
        <v>0.11</v>
      </c>
      <c r="F109" s="71">
        <v>0.11</v>
      </c>
      <c r="G109" s="71">
        <v>0.1</v>
      </c>
      <c r="H109" s="71">
        <v>0.11</v>
      </c>
      <c r="I109" s="71">
        <v>0.99</v>
      </c>
    </row>
    <row r="110" spans="1:9">
      <c r="A110" s="26" t="s">
        <v>222</v>
      </c>
      <c r="B110" s="71">
        <v>0.03</v>
      </c>
      <c r="C110" s="71">
        <v>0.02</v>
      </c>
      <c r="D110" s="71">
        <v>0.67</v>
      </c>
      <c r="E110" s="71">
        <v>0.03</v>
      </c>
      <c r="F110" s="71">
        <v>0.02</v>
      </c>
      <c r="G110" s="71">
        <v>0.03</v>
      </c>
      <c r="H110" s="71">
        <v>0.03</v>
      </c>
      <c r="I110" s="71">
        <v>0.94</v>
      </c>
    </row>
    <row r="111" spans="1:9">
      <c r="A111" s="26" t="s">
        <v>223</v>
      </c>
      <c r="B111" s="71">
        <v>0.03</v>
      </c>
      <c r="C111" s="71">
        <v>0.03</v>
      </c>
      <c r="D111" s="71">
        <v>0.68</v>
      </c>
      <c r="E111" s="71">
        <v>0.03</v>
      </c>
      <c r="F111" s="71">
        <v>0.02</v>
      </c>
      <c r="G111" s="71">
        <v>0.03</v>
      </c>
      <c r="H111" s="71">
        <v>0.04</v>
      </c>
      <c r="I111" s="71">
        <v>0.48</v>
      </c>
    </row>
    <row r="112" spans="1:9">
      <c r="A112" s="26" t="s">
        <v>224</v>
      </c>
      <c r="B112" s="71">
        <v>0.14000000000000001</v>
      </c>
      <c r="C112" s="71">
        <v>0.14000000000000001</v>
      </c>
      <c r="D112" s="71">
        <v>0.68</v>
      </c>
      <c r="E112" s="71">
        <v>0.14000000000000001</v>
      </c>
      <c r="F112" s="71">
        <v>0.14000000000000001</v>
      </c>
      <c r="G112" s="71">
        <v>0.13</v>
      </c>
      <c r="H112" s="71">
        <v>0.14000000000000001</v>
      </c>
      <c r="I112" s="71">
        <v>0.94</v>
      </c>
    </row>
    <row r="113" spans="1:9">
      <c r="A113" s="26" t="s">
        <v>225</v>
      </c>
      <c r="B113" s="71">
        <v>0.18</v>
      </c>
      <c r="C113" s="71">
        <v>0.17</v>
      </c>
      <c r="D113" s="71">
        <v>0.69</v>
      </c>
      <c r="E113" s="71">
        <v>0.18</v>
      </c>
      <c r="F113" s="71">
        <v>0.17</v>
      </c>
      <c r="G113" s="71">
        <v>0.17</v>
      </c>
      <c r="H113" s="71">
        <v>0.19</v>
      </c>
      <c r="I113" s="71">
        <v>0.94</v>
      </c>
    </row>
    <row r="114" spans="1:9">
      <c r="A114" s="26" t="s">
        <v>226</v>
      </c>
      <c r="B114" s="71">
        <v>1.76</v>
      </c>
      <c r="C114" s="71">
        <v>1.53</v>
      </c>
      <c r="D114" s="71">
        <v>0.69</v>
      </c>
      <c r="E114" s="71">
        <v>1.87</v>
      </c>
      <c r="F114" s="71">
        <v>1.51</v>
      </c>
      <c r="G114" s="71">
        <v>1.62</v>
      </c>
      <c r="H114" s="71">
        <v>1.74</v>
      </c>
      <c r="I114" s="71">
        <v>0.94</v>
      </c>
    </row>
    <row r="115" spans="1:9">
      <c r="A115" s="26" t="s">
        <v>227</v>
      </c>
      <c r="B115" s="71">
        <v>7.0000000000000001E-3</v>
      </c>
      <c r="C115" s="71">
        <v>3.0000000000000001E-3</v>
      </c>
      <c r="D115" s="71">
        <v>0.69</v>
      </c>
      <c r="E115" s="71">
        <v>6.0000000000000001E-3</v>
      </c>
      <c r="F115" s="71">
        <v>4.0000000000000001E-3</v>
      </c>
      <c r="G115" s="71">
        <v>6.0000000000000001E-3</v>
      </c>
      <c r="H115" s="71">
        <v>5.0000000000000001E-3</v>
      </c>
      <c r="I115" s="71">
        <v>0.94</v>
      </c>
    </row>
    <row r="116" spans="1:9">
      <c r="A116" s="26" t="s">
        <v>228</v>
      </c>
      <c r="B116" s="71">
        <v>0.3</v>
      </c>
      <c r="C116" s="71">
        <v>0.33</v>
      </c>
      <c r="D116" s="71">
        <v>0.69</v>
      </c>
      <c r="E116" s="71">
        <v>0.32</v>
      </c>
      <c r="F116" s="71">
        <v>0.28999999999999998</v>
      </c>
      <c r="G116" s="71">
        <v>0.35</v>
      </c>
      <c r="H116" s="71">
        <v>0.31</v>
      </c>
      <c r="I116" s="71">
        <v>0.94</v>
      </c>
    </row>
    <row r="117" spans="1:9">
      <c r="A117" s="26" t="s">
        <v>229</v>
      </c>
      <c r="B117" s="71">
        <v>0.18</v>
      </c>
      <c r="C117" s="71">
        <v>0.2</v>
      </c>
      <c r="D117" s="71">
        <v>0.69</v>
      </c>
      <c r="E117" s="71">
        <v>0.19</v>
      </c>
      <c r="F117" s="71">
        <v>0.2</v>
      </c>
      <c r="G117" s="71">
        <v>0.19</v>
      </c>
      <c r="H117" s="71">
        <v>0.18</v>
      </c>
      <c r="I117" s="71">
        <v>0.94</v>
      </c>
    </row>
    <row r="118" spans="1:9">
      <c r="A118" s="26" t="s">
        <v>230</v>
      </c>
      <c r="B118" s="71">
        <v>0.45</v>
      </c>
      <c r="C118" s="71">
        <v>0.39</v>
      </c>
      <c r="D118" s="71">
        <v>0.69</v>
      </c>
      <c r="E118" s="71">
        <v>0.44</v>
      </c>
      <c r="F118" s="71">
        <v>0.45</v>
      </c>
      <c r="G118" s="71">
        <v>0.49</v>
      </c>
      <c r="H118" s="71">
        <v>0.38</v>
      </c>
      <c r="I118" s="71">
        <v>0.94</v>
      </c>
    </row>
    <row r="119" spans="1:9">
      <c r="A119" s="26" t="s">
        <v>231</v>
      </c>
      <c r="B119" s="71">
        <v>0.71</v>
      </c>
      <c r="C119" s="71">
        <v>0.84</v>
      </c>
      <c r="D119" s="71">
        <v>0.69</v>
      </c>
      <c r="E119" s="71">
        <v>0.75</v>
      </c>
      <c r="F119" s="71">
        <v>0.74</v>
      </c>
      <c r="G119" s="71">
        <v>0.55000000000000004</v>
      </c>
      <c r="H119" s="71">
        <v>0.76</v>
      </c>
      <c r="I119" s="71">
        <v>0.98</v>
      </c>
    </row>
    <row r="120" spans="1:9">
      <c r="A120" s="26" t="s">
        <v>232</v>
      </c>
      <c r="B120" s="71">
        <v>0.16</v>
      </c>
      <c r="C120" s="71">
        <v>0.14000000000000001</v>
      </c>
      <c r="D120" s="71">
        <v>0.7</v>
      </c>
      <c r="E120" s="71">
        <v>0.18</v>
      </c>
      <c r="F120" s="71">
        <v>0.14000000000000001</v>
      </c>
      <c r="G120" s="71">
        <v>0.15</v>
      </c>
      <c r="H120" s="71">
        <v>0.13</v>
      </c>
      <c r="I120" s="71">
        <v>0.71</v>
      </c>
    </row>
    <row r="121" spans="1:9">
      <c r="A121" s="26" t="s">
        <v>233</v>
      </c>
      <c r="B121" s="71">
        <v>0.2</v>
      </c>
      <c r="C121" s="71">
        <v>0.2</v>
      </c>
      <c r="D121" s="71">
        <v>0.7</v>
      </c>
      <c r="E121" s="71">
        <v>0.2</v>
      </c>
      <c r="F121" s="71">
        <v>0.2</v>
      </c>
      <c r="G121" s="71">
        <v>0.2</v>
      </c>
      <c r="H121" s="71">
        <v>0.19</v>
      </c>
      <c r="I121" s="71">
        <v>0.82</v>
      </c>
    </row>
    <row r="122" spans="1:9">
      <c r="A122" s="26" t="s">
        <v>234</v>
      </c>
      <c r="B122" s="71">
        <v>0.17</v>
      </c>
      <c r="C122" s="71">
        <v>0.17</v>
      </c>
      <c r="D122" s="71">
        <v>0.71</v>
      </c>
      <c r="E122" s="71">
        <v>0.18</v>
      </c>
      <c r="F122" s="71">
        <v>0.17</v>
      </c>
      <c r="G122" s="71">
        <v>0.18</v>
      </c>
      <c r="H122" s="71">
        <v>0.16</v>
      </c>
      <c r="I122" s="71">
        <v>0.59</v>
      </c>
    </row>
    <row r="123" spans="1:9">
      <c r="A123" s="26" t="s">
        <v>235</v>
      </c>
      <c r="B123" s="71">
        <v>0.43</v>
      </c>
      <c r="C123" s="71">
        <v>0.49</v>
      </c>
      <c r="D123" s="71">
        <v>0.72</v>
      </c>
      <c r="E123" s="71">
        <v>0.45</v>
      </c>
      <c r="F123" s="71">
        <v>0.37</v>
      </c>
      <c r="G123" s="71">
        <v>0.59</v>
      </c>
      <c r="H123" s="71">
        <v>0.47</v>
      </c>
      <c r="I123" s="71">
        <v>0.82</v>
      </c>
    </row>
    <row r="124" spans="1:9">
      <c r="A124" s="26" t="s">
        <v>236</v>
      </c>
      <c r="B124" s="71">
        <v>0.72</v>
      </c>
      <c r="C124" s="71">
        <v>0.64</v>
      </c>
      <c r="D124" s="71">
        <v>0.73</v>
      </c>
      <c r="E124" s="71">
        <v>0.69</v>
      </c>
      <c r="F124" s="71">
        <v>0.76</v>
      </c>
      <c r="G124" s="71">
        <v>0.65</v>
      </c>
      <c r="H124" s="71">
        <v>0.56999999999999995</v>
      </c>
      <c r="I124" s="71">
        <v>0.86</v>
      </c>
    </row>
    <row r="125" spans="1:9">
      <c r="A125" s="26" t="s">
        <v>237</v>
      </c>
      <c r="B125" s="71">
        <v>0.5</v>
      </c>
      <c r="C125" s="71">
        <v>0.59</v>
      </c>
      <c r="D125" s="71">
        <v>0.73</v>
      </c>
      <c r="E125" s="71">
        <v>0.56000000000000005</v>
      </c>
      <c r="F125" s="71">
        <v>0.42</v>
      </c>
      <c r="G125" s="71">
        <v>0.57999999999999996</v>
      </c>
      <c r="H125" s="71">
        <v>0.56999999999999995</v>
      </c>
      <c r="I125" s="71">
        <v>0.94</v>
      </c>
    </row>
    <row r="126" spans="1:9">
      <c r="A126" s="26" t="s">
        <v>238</v>
      </c>
      <c r="B126" s="71">
        <v>0.32</v>
      </c>
      <c r="C126" s="71">
        <v>0.31</v>
      </c>
      <c r="D126" s="71">
        <v>0.76</v>
      </c>
      <c r="E126" s="71">
        <v>0.36</v>
      </c>
      <c r="F126" s="71">
        <v>0.24</v>
      </c>
      <c r="G126" s="71">
        <v>0.28000000000000003</v>
      </c>
      <c r="H126" s="71">
        <v>0.35</v>
      </c>
      <c r="I126" s="71">
        <v>0.31</v>
      </c>
    </row>
    <row r="127" spans="1:9">
      <c r="A127" s="26" t="s">
        <v>239</v>
      </c>
      <c r="B127" s="71">
        <v>0.05</v>
      </c>
      <c r="C127" s="71">
        <v>0.04</v>
      </c>
      <c r="D127" s="71">
        <v>0.76</v>
      </c>
      <c r="E127" s="71">
        <v>0.05</v>
      </c>
      <c r="F127" s="71">
        <v>0.03</v>
      </c>
      <c r="G127" s="71">
        <v>0.04</v>
      </c>
      <c r="H127" s="71">
        <v>0.04</v>
      </c>
      <c r="I127" s="71">
        <v>0.44</v>
      </c>
    </row>
    <row r="128" spans="1:9">
      <c r="A128" s="26" t="s">
        <v>240</v>
      </c>
      <c r="B128" s="71">
        <v>0.06</v>
      </c>
      <c r="C128" s="71">
        <v>0.05</v>
      </c>
      <c r="D128" s="71">
        <v>0.76</v>
      </c>
      <c r="E128" s="71">
        <v>0.06</v>
      </c>
      <c r="F128" s="71">
        <v>0.05</v>
      </c>
      <c r="G128" s="71">
        <v>0.05</v>
      </c>
      <c r="H128" s="71">
        <v>7.0000000000000007E-2</v>
      </c>
      <c r="I128" s="71">
        <v>0.44</v>
      </c>
    </row>
    <row r="129" spans="1:9">
      <c r="A129" s="26" t="s">
        <v>241</v>
      </c>
      <c r="B129" s="71">
        <v>0.41</v>
      </c>
      <c r="C129" s="71">
        <v>0.47</v>
      </c>
      <c r="D129" s="71">
        <v>0.76</v>
      </c>
      <c r="E129" s="71">
        <v>0.49</v>
      </c>
      <c r="F129" s="71">
        <v>0.48</v>
      </c>
      <c r="G129" s="71">
        <v>0.46</v>
      </c>
      <c r="H129" s="71">
        <v>0.34</v>
      </c>
      <c r="I129" s="71">
        <v>0.8</v>
      </c>
    </row>
    <row r="130" spans="1:9">
      <c r="A130" s="26" t="s">
        <v>242</v>
      </c>
      <c r="B130" s="71">
        <v>0.31</v>
      </c>
      <c r="C130" s="71">
        <v>0.34</v>
      </c>
      <c r="D130" s="71">
        <v>0.76</v>
      </c>
      <c r="E130" s="71">
        <v>0.28999999999999998</v>
      </c>
      <c r="F130" s="71">
        <v>0.35</v>
      </c>
      <c r="G130" s="71">
        <v>0.37</v>
      </c>
      <c r="H130" s="71">
        <v>0.34</v>
      </c>
      <c r="I130" s="71">
        <v>0.94</v>
      </c>
    </row>
    <row r="131" spans="1:9">
      <c r="A131" s="26" t="s">
        <v>243</v>
      </c>
      <c r="B131" s="71">
        <v>0.01</v>
      </c>
      <c r="C131" s="71">
        <v>0.01</v>
      </c>
      <c r="D131" s="71">
        <v>0.76</v>
      </c>
      <c r="E131" s="71">
        <v>0.01</v>
      </c>
      <c r="F131" s="71">
        <v>0.01</v>
      </c>
      <c r="G131" s="71">
        <v>0.01</v>
      </c>
      <c r="H131" s="71">
        <v>0.01</v>
      </c>
      <c r="I131" s="71">
        <v>0.94</v>
      </c>
    </row>
    <row r="132" spans="1:9">
      <c r="A132" s="26" t="s">
        <v>244</v>
      </c>
      <c r="B132" s="71">
        <v>0.03</v>
      </c>
      <c r="C132" s="71">
        <v>0.02</v>
      </c>
      <c r="D132" s="71">
        <v>0.76</v>
      </c>
      <c r="E132" s="71">
        <v>0.03</v>
      </c>
      <c r="F132" s="71">
        <v>0.02</v>
      </c>
      <c r="G132" s="71">
        <v>0.03</v>
      </c>
      <c r="H132" s="71">
        <v>0.03</v>
      </c>
      <c r="I132" s="71">
        <v>0.94</v>
      </c>
    </row>
    <row r="133" spans="1:9">
      <c r="A133" s="26" t="s">
        <v>245</v>
      </c>
      <c r="B133" s="71">
        <v>0.05</v>
      </c>
      <c r="C133" s="71">
        <v>0.04</v>
      </c>
      <c r="D133" s="71">
        <v>0.76</v>
      </c>
      <c r="E133" s="71">
        <v>0.05</v>
      </c>
      <c r="F133" s="71">
        <v>0.03</v>
      </c>
      <c r="G133" s="71">
        <v>0.04</v>
      </c>
      <c r="H133" s="71">
        <v>0.04</v>
      </c>
      <c r="I133" s="71">
        <v>0.94</v>
      </c>
    </row>
    <row r="134" spans="1:9">
      <c r="A134" s="26" t="s">
        <v>246</v>
      </c>
      <c r="B134" s="71">
        <v>7.0000000000000007E-2</v>
      </c>
      <c r="C134" s="71">
        <v>7.0000000000000007E-2</v>
      </c>
      <c r="D134" s="71">
        <v>0.76</v>
      </c>
      <c r="E134" s="71">
        <v>7.0000000000000007E-2</v>
      </c>
      <c r="F134" s="71">
        <v>7.0000000000000007E-2</v>
      </c>
      <c r="G134" s="71">
        <v>7.0000000000000007E-2</v>
      </c>
      <c r="H134" s="71">
        <v>7.0000000000000007E-2</v>
      </c>
      <c r="I134" s="71">
        <v>0.94</v>
      </c>
    </row>
    <row r="135" spans="1:9">
      <c r="A135" s="26" t="s">
        <v>247</v>
      </c>
      <c r="B135" s="71">
        <v>7.0000000000000007E-2</v>
      </c>
      <c r="C135" s="71">
        <v>7.0000000000000007E-2</v>
      </c>
      <c r="D135" s="71">
        <v>0.76</v>
      </c>
      <c r="E135" s="71">
        <v>0.08</v>
      </c>
      <c r="F135" s="71">
        <v>7.0000000000000007E-2</v>
      </c>
      <c r="G135" s="71">
        <v>7.0000000000000007E-2</v>
      </c>
      <c r="H135" s="71">
        <v>7.0000000000000007E-2</v>
      </c>
      <c r="I135" s="71">
        <v>0.94</v>
      </c>
    </row>
    <row r="136" spans="1:9">
      <c r="A136" s="26" t="s">
        <v>248</v>
      </c>
      <c r="B136" s="71">
        <v>0.09</v>
      </c>
      <c r="C136" s="71">
        <v>0.08</v>
      </c>
      <c r="D136" s="71">
        <v>0.76</v>
      </c>
      <c r="E136" s="71">
        <v>0.08</v>
      </c>
      <c r="F136" s="71">
        <v>0.09</v>
      </c>
      <c r="G136" s="71">
        <v>0.08</v>
      </c>
      <c r="H136" s="71">
        <v>0.09</v>
      </c>
      <c r="I136" s="71">
        <v>0.98</v>
      </c>
    </row>
    <row r="137" spans="1:9">
      <c r="A137" s="26" t="s">
        <v>249</v>
      </c>
      <c r="B137" s="71">
        <v>0.85</v>
      </c>
      <c r="C137" s="71">
        <v>0.74</v>
      </c>
      <c r="D137" s="71">
        <v>0.79</v>
      </c>
      <c r="E137" s="71">
        <v>1.02</v>
      </c>
      <c r="F137" s="71">
        <v>0.55000000000000004</v>
      </c>
      <c r="G137" s="71">
        <v>1.2</v>
      </c>
      <c r="H137" s="71">
        <v>0.74</v>
      </c>
      <c r="I137" s="71">
        <v>0.31</v>
      </c>
    </row>
    <row r="138" spans="1:9">
      <c r="A138" s="26" t="s">
        <v>250</v>
      </c>
      <c r="B138" s="71">
        <v>0.04</v>
      </c>
      <c r="C138" s="71">
        <v>0.03</v>
      </c>
      <c r="D138" s="71">
        <v>0.79</v>
      </c>
      <c r="E138" s="71">
        <v>0.04</v>
      </c>
      <c r="F138" s="71">
        <v>0.03</v>
      </c>
      <c r="G138" s="71">
        <v>0.03</v>
      </c>
      <c r="H138" s="71">
        <v>0.04</v>
      </c>
      <c r="I138" s="71">
        <v>0.94</v>
      </c>
    </row>
    <row r="139" spans="1:9">
      <c r="A139" s="26" t="s">
        <v>251</v>
      </c>
      <c r="B139" s="71">
        <v>0.3</v>
      </c>
      <c r="C139" s="71">
        <v>0.28999999999999998</v>
      </c>
      <c r="D139" s="71">
        <v>0.79</v>
      </c>
      <c r="E139" s="71">
        <v>0.31</v>
      </c>
      <c r="F139" s="71">
        <v>0.28999999999999998</v>
      </c>
      <c r="G139" s="71">
        <v>0.28000000000000003</v>
      </c>
      <c r="H139" s="71">
        <v>0.3</v>
      </c>
      <c r="I139" s="71">
        <v>0.94</v>
      </c>
    </row>
    <row r="140" spans="1:9">
      <c r="A140" s="26" t="s">
        <v>252</v>
      </c>
      <c r="B140" s="71">
        <v>0.22</v>
      </c>
      <c r="C140" s="71">
        <v>0.23</v>
      </c>
      <c r="D140" s="71">
        <v>0.79</v>
      </c>
      <c r="E140" s="71">
        <v>0.23</v>
      </c>
      <c r="F140" s="71">
        <v>0.22</v>
      </c>
      <c r="G140" s="71">
        <v>0.21</v>
      </c>
      <c r="H140" s="71">
        <v>0.22</v>
      </c>
      <c r="I140" s="71">
        <v>0.94</v>
      </c>
    </row>
    <row r="141" spans="1:9">
      <c r="A141" s="26" t="s">
        <v>253</v>
      </c>
      <c r="B141" s="71">
        <v>8.0000000000000002E-3</v>
      </c>
      <c r="C141" s="71">
        <v>6.0000000000000001E-3</v>
      </c>
      <c r="D141" s="71">
        <v>0.8</v>
      </c>
      <c r="E141" s="71">
        <v>8.9999999999999993E-3</v>
      </c>
      <c r="F141" s="71">
        <v>6.0000000000000001E-3</v>
      </c>
      <c r="G141" s="71">
        <v>7.0000000000000001E-3</v>
      </c>
      <c r="H141" s="71">
        <v>6.0000000000000001E-3</v>
      </c>
      <c r="I141" s="71">
        <v>0.31</v>
      </c>
    </row>
    <row r="142" spans="1:9">
      <c r="A142" s="26" t="s">
        <v>254</v>
      </c>
      <c r="B142" s="71">
        <v>1.83</v>
      </c>
      <c r="C142" s="71">
        <v>2.12</v>
      </c>
      <c r="D142" s="71">
        <v>0.8</v>
      </c>
      <c r="E142" s="71">
        <v>2.4</v>
      </c>
      <c r="F142" s="71">
        <v>1.1599999999999999</v>
      </c>
      <c r="G142" s="71">
        <v>1.52</v>
      </c>
      <c r="H142" s="71">
        <v>2.2799999999999998</v>
      </c>
      <c r="I142" s="71">
        <v>0.34</v>
      </c>
    </row>
    <row r="143" spans="1:9">
      <c r="A143" s="26" t="s">
        <v>255</v>
      </c>
      <c r="B143" s="71">
        <v>7.0000000000000007E-2</v>
      </c>
      <c r="C143" s="71">
        <v>7.0000000000000007E-2</v>
      </c>
      <c r="D143" s="71">
        <v>0.8</v>
      </c>
      <c r="E143" s="71">
        <v>7.0000000000000007E-2</v>
      </c>
      <c r="F143" s="71">
        <v>7.0000000000000007E-2</v>
      </c>
      <c r="G143" s="71">
        <v>7.0000000000000007E-2</v>
      </c>
      <c r="H143" s="71">
        <v>7.0000000000000007E-2</v>
      </c>
      <c r="I143" s="71">
        <v>0.86</v>
      </c>
    </row>
    <row r="144" spans="1:9">
      <c r="A144" s="26" t="s">
        <v>256</v>
      </c>
      <c r="B144" s="71">
        <v>0.99</v>
      </c>
      <c r="C144" s="71">
        <v>0.89</v>
      </c>
      <c r="D144" s="71">
        <v>0.8</v>
      </c>
      <c r="E144" s="71">
        <v>1.01</v>
      </c>
      <c r="F144" s="71">
        <v>1.03</v>
      </c>
      <c r="G144" s="71">
        <v>0.62</v>
      </c>
      <c r="H144" s="71">
        <v>1</v>
      </c>
      <c r="I144" s="71">
        <v>0.86</v>
      </c>
    </row>
    <row r="145" spans="1:9">
      <c r="A145" s="26" t="s">
        <v>257</v>
      </c>
      <c r="B145" s="71">
        <v>0.99</v>
      </c>
      <c r="C145" s="71">
        <v>1.18</v>
      </c>
      <c r="D145" s="71">
        <v>0.8</v>
      </c>
      <c r="E145" s="71">
        <v>1.1499999999999999</v>
      </c>
      <c r="F145" s="71">
        <v>0.97</v>
      </c>
      <c r="G145" s="71">
        <v>0.89</v>
      </c>
      <c r="H145" s="71">
        <v>1.1599999999999999</v>
      </c>
      <c r="I145" s="71">
        <v>0.94</v>
      </c>
    </row>
    <row r="146" spans="1:9">
      <c r="A146" s="26" t="s">
        <v>258</v>
      </c>
      <c r="B146" s="71">
        <v>3.45</v>
      </c>
      <c r="C146" s="71">
        <v>3.12</v>
      </c>
      <c r="D146" s="71">
        <v>0.81</v>
      </c>
      <c r="E146" s="71">
        <v>2.71</v>
      </c>
      <c r="F146" s="71">
        <v>3.07</v>
      </c>
      <c r="G146" s="71">
        <v>4.58</v>
      </c>
      <c r="H146" s="71">
        <v>3.85</v>
      </c>
      <c r="I146" s="71">
        <v>0.49</v>
      </c>
    </row>
    <row r="147" spans="1:9">
      <c r="A147" s="26" t="s">
        <v>259</v>
      </c>
      <c r="B147" s="71">
        <v>1.37</v>
      </c>
      <c r="C147" s="71">
        <v>1.51</v>
      </c>
      <c r="D147" s="71">
        <v>0.81</v>
      </c>
      <c r="E147" s="71">
        <v>1.22</v>
      </c>
      <c r="F147" s="71">
        <v>1.21</v>
      </c>
      <c r="G147" s="71">
        <v>1.73</v>
      </c>
      <c r="H147" s="71">
        <v>1.57</v>
      </c>
      <c r="I147" s="71">
        <v>0.86</v>
      </c>
    </row>
    <row r="148" spans="1:9">
      <c r="A148" s="26" t="s">
        <v>260</v>
      </c>
      <c r="B148" s="71">
        <v>0.2</v>
      </c>
      <c r="C148" s="71">
        <v>0.2</v>
      </c>
      <c r="D148" s="71">
        <v>0.81</v>
      </c>
      <c r="E148" s="71">
        <v>0.2</v>
      </c>
      <c r="F148" s="71">
        <v>0.2</v>
      </c>
      <c r="G148" s="71">
        <v>0.2</v>
      </c>
      <c r="H148" s="71">
        <v>0.2</v>
      </c>
      <c r="I148" s="71">
        <v>0.94</v>
      </c>
    </row>
    <row r="149" spans="1:9">
      <c r="A149" s="26" t="s">
        <v>261</v>
      </c>
      <c r="B149" s="71">
        <v>0.11</v>
      </c>
      <c r="C149" s="71">
        <v>0.11</v>
      </c>
      <c r="D149" s="71">
        <v>0.81</v>
      </c>
      <c r="E149" s="71">
        <v>0.11</v>
      </c>
      <c r="F149" s="71">
        <v>0.11</v>
      </c>
      <c r="G149" s="71">
        <v>0.11</v>
      </c>
      <c r="H149" s="71">
        <v>0.1</v>
      </c>
      <c r="I149" s="71">
        <v>0.94</v>
      </c>
    </row>
    <row r="150" spans="1:9">
      <c r="A150" s="26" t="s">
        <v>262</v>
      </c>
      <c r="B150" s="71">
        <v>0.66</v>
      </c>
      <c r="C150" s="71">
        <v>0.6</v>
      </c>
      <c r="D150" s="71">
        <v>0.81</v>
      </c>
      <c r="E150" s="71">
        <v>0.57999999999999996</v>
      </c>
      <c r="F150" s="71">
        <v>0.62</v>
      </c>
      <c r="G150" s="71">
        <v>0.68</v>
      </c>
      <c r="H150" s="71">
        <v>0.74</v>
      </c>
      <c r="I150" s="71">
        <v>0.94</v>
      </c>
    </row>
    <row r="151" spans="1:9">
      <c r="A151" s="26" t="s">
        <v>263</v>
      </c>
      <c r="B151" s="71">
        <v>0.06</v>
      </c>
      <c r="C151" s="71">
        <v>0.06</v>
      </c>
      <c r="D151" s="71">
        <v>0.81</v>
      </c>
      <c r="E151" s="71">
        <v>0.06</v>
      </c>
      <c r="F151" s="71">
        <v>0.06</v>
      </c>
      <c r="G151" s="71">
        <v>0.06</v>
      </c>
      <c r="H151" s="71">
        <v>0.06</v>
      </c>
      <c r="I151" s="71">
        <v>0.94</v>
      </c>
    </row>
    <row r="152" spans="1:9">
      <c r="A152" s="26" t="s">
        <v>264</v>
      </c>
      <c r="B152" s="71">
        <v>0.06</v>
      </c>
      <c r="C152" s="71">
        <v>0.06</v>
      </c>
      <c r="D152" s="71">
        <v>0.81</v>
      </c>
      <c r="E152" s="71">
        <v>0.06</v>
      </c>
      <c r="F152" s="71">
        <v>0.06</v>
      </c>
      <c r="G152" s="71">
        <v>0.06</v>
      </c>
      <c r="H152" s="71">
        <v>0.06</v>
      </c>
      <c r="I152" s="71">
        <v>0.94</v>
      </c>
    </row>
    <row r="153" spans="1:9">
      <c r="A153" s="26" t="s">
        <v>265</v>
      </c>
      <c r="B153" s="71">
        <v>0.23</v>
      </c>
      <c r="C153" s="71">
        <v>0.22</v>
      </c>
      <c r="D153" s="71">
        <v>0.83</v>
      </c>
      <c r="E153" s="71">
        <v>0.23</v>
      </c>
      <c r="F153" s="71">
        <v>0.21</v>
      </c>
      <c r="G153" s="71">
        <v>0.22</v>
      </c>
      <c r="H153" s="71">
        <v>0.24</v>
      </c>
      <c r="I153" s="71">
        <v>0.49</v>
      </c>
    </row>
    <row r="154" spans="1:9">
      <c r="A154" s="26" t="s">
        <v>266</v>
      </c>
      <c r="B154" s="71">
        <v>0.95</v>
      </c>
      <c r="C154" s="71">
        <v>0.86</v>
      </c>
      <c r="D154" s="71">
        <v>0.83</v>
      </c>
      <c r="E154" s="71">
        <v>0.88</v>
      </c>
      <c r="F154" s="71">
        <v>1.04</v>
      </c>
      <c r="G154" s="71">
        <v>0.97</v>
      </c>
      <c r="H154" s="71">
        <v>0.83</v>
      </c>
      <c r="I154" s="71">
        <v>0.94</v>
      </c>
    </row>
    <row r="155" spans="1:9">
      <c r="A155" s="26" t="s">
        <v>267</v>
      </c>
      <c r="B155" s="71">
        <v>0.72</v>
      </c>
      <c r="C155" s="71">
        <v>0.8</v>
      </c>
      <c r="D155" s="71">
        <v>0.83</v>
      </c>
      <c r="E155" s="71">
        <v>0.8</v>
      </c>
      <c r="F155" s="71">
        <v>0.63</v>
      </c>
      <c r="G155" s="71">
        <v>0.62</v>
      </c>
      <c r="H155" s="71">
        <v>0.79</v>
      </c>
      <c r="I155" s="71">
        <v>0.94</v>
      </c>
    </row>
    <row r="156" spans="1:9">
      <c r="A156" s="26" t="s">
        <v>268</v>
      </c>
      <c r="B156" s="71">
        <v>0.69</v>
      </c>
      <c r="C156" s="71">
        <v>0.6</v>
      </c>
      <c r="D156" s="71">
        <v>0.83</v>
      </c>
      <c r="E156" s="71">
        <v>0.56999999999999995</v>
      </c>
      <c r="F156" s="71">
        <v>0.76</v>
      </c>
      <c r="G156" s="71">
        <v>0.74</v>
      </c>
      <c r="H156" s="71">
        <v>0.66</v>
      </c>
      <c r="I156" s="71">
        <v>0.94</v>
      </c>
    </row>
    <row r="157" spans="1:9">
      <c r="A157" s="26" t="s">
        <v>269</v>
      </c>
      <c r="B157" s="71">
        <v>0.84</v>
      </c>
      <c r="C157" s="71">
        <v>0.73</v>
      </c>
      <c r="D157" s="71">
        <v>0.83</v>
      </c>
      <c r="E157" s="71">
        <v>0.7</v>
      </c>
      <c r="F157" s="71">
        <v>0.86</v>
      </c>
      <c r="G157" s="71">
        <v>0.72</v>
      </c>
      <c r="H157" s="71">
        <v>0.93</v>
      </c>
      <c r="I157" s="71">
        <v>0.94</v>
      </c>
    </row>
    <row r="158" spans="1:9">
      <c r="A158" s="26" t="s">
        <v>270</v>
      </c>
      <c r="B158" s="71">
        <v>7.0000000000000007E-2</v>
      </c>
      <c r="C158" s="71">
        <v>7.0000000000000007E-2</v>
      </c>
      <c r="D158" s="71">
        <v>0.83</v>
      </c>
      <c r="E158" s="71">
        <v>7.0000000000000007E-2</v>
      </c>
      <c r="F158" s="71">
        <v>7.0000000000000007E-2</v>
      </c>
      <c r="G158" s="71">
        <v>7.0000000000000007E-2</v>
      </c>
      <c r="H158" s="71">
        <v>7.0000000000000007E-2</v>
      </c>
      <c r="I158" s="71">
        <v>0.94</v>
      </c>
    </row>
    <row r="159" spans="1:9">
      <c r="A159" s="26" t="s">
        <v>271</v>
      </c>
      <c r="B159" s="71">
        <v>0.37</v>
      </c>
      <c r="C159" s="71">
        <v>0.4</v>
      </c>
      <c r="D159" s="71">
        <v>0.83</v>
      </c>
      <c r="E159" s="71">
        <v>0.38</v>
      </c>
      <c r="F159" s="71">
        <v>0.41</v>
      </c>
      <c r="G159" s="71">
        <v>0.36</v>
      </c>
      <c r="H159" s="71">
        <v>0.38</v>
      </c>
      <c r="I159" s="71">
        <v>0.99</v>
      </c>
    </row>
    <row r="160" spans="1:9">
      <c r="A160" s="26" t="s">
        <v>272</v>
      </c>
      <c r="B160" s="71">
        <v>0.87</v>
      </c>
      <c r="C160" s="71">
        <v>0.79</v>
      </c>
      <c r="D160" s="71">
        <v>0.84</v>
      </c>
      <c r="E160" s="71">
        <v>0.89</v>
      </c>
      <c r="F160" s="71">
        <v>0.76</v>
      </c>
      <c r="G160" s="71">
        <v>1.26</v>
      </c>
      <c r="H160" s="71">
        <v>0.72</v>
      </c>
      <c r="I160" s="71">
        <v>0.65</v>
      </c>
    </row>
    <row r="161" spans="1:9">
      <c r="A161" s="26" t="s">
        <v>273</v>
      </c>
      <c r="B161" s="71">
        <v>0.47</v>
      </c>
      <c r="C161" s="71">
        <v>0.42</v>
      </c>
      <c r="D161" s="71">
        <v>0.84</v>
      </c>
      <c r="E161" s="71">
        <v>0.49</v>
      </c>
      <c r="F161" s="71">
        <v>0.34</v>
      </c>
      <c r="G161" s="71">
        <v>0.39</v>
      </c>
      <c r="H161" s="71">
        <v>0.52</v>
      </c>
      <c r="I161" s="71">
        <v>0.84</v>
      </c>
    </row>
    <row r="162" spans="1:9">
      <c r="A162" s="26" t="s">
        <v>274</v>
      </c>
      <c r="B162" s="71">
        <v>0.81</v>
      </c>
      <c r="C162" s="71">
        <v>0.88</v>
      </c>
      <c r="D162" s="71">
        <v>0.86</v>
      </c>
      <c r="E162" s="71">
        <v>0.8</v>
      </c>
      <c r="F162" s="71">
        <v>0.72</v>
      </c>
      <c r="G162" s="71">
        <v>1.17</v>
      </c>
      <c r="H162" s="71">
        <v>0.89</v>
      </c>
      <c r="I162" s="71">
        <v>0.71</v>
      </c>
    </row>
    <row r="163" spans="1:9">
      <c r="A163" s="26" t="s">
        <v>275</v>
      </c>
      <c r="B163" s="71">
        <v>0.63</v>
      </c>
      <c r="C163" s="71">
        <v>0.67</v>
      </c>
      <c r="D163" s="71">
        <v>0.86</v>
      </c>
      <c r="E163" s="71">
        <v>0.5</v>
      </c>
      <c r="F163" s="71">
        <v>0.76</v>
      </c>
      <c r="G163" s="71">
        <v>0.62</v>
      </c>
      <c r="H163" s="71">
        <v>0.68</v>
      </c>
      <c r="I163" s="71">
        <v>0.76</v>
      </c>
    </row>
    <row r="164" spans="1:9">
      <c r="A164" s="26" t="s">
        <v>276</v>
      </c>
      <c r="B164" s="71">
        <v>0.44</v>
      </c>
      <c r="C164" s="71">
        <v>0.49</v>
      </c>
      <c r="D164" s="71">
        <v>0.86</v>
      </c>
      <c r="E164" s="71">
        <v>0.41</v>
      </c>
      <c r="F164" s="71">
        <v>0.48</v>
      </c>
      <c r="G164" s="71">
        <v>0.62</v>
      </c>
      <c r="H164" s="71">
        <v>0.38</v>
      </c>
      <c r="I164" s="71">
        <v>0.78</v>
      </c>
    </row>
    <row r="165" spans="1:9">
      <c r="A165" s="26" t="s">
        <v>277</v>
      </c>
      <c r="B165" s="71">
        <v>3.35</v>
      </c>
      <c r="C165" s="71">
        <v>2.96</v>
      </c>
      <c r="D165" s="71">
        <v>0.86</v>
      </c>
      <c r="E165" s="71">
        <v>2.54</v>
      </c>
      <c r="F165" s="71">
        <v>3.93</v>
      </c>
      <c r="G165" s="71">
        <v>3.44</v>
      </c>
      <c r="H165" s="71">
        <v>2.9</v>
      </c>
      <c r="I165" s="71">
        <v>0.78</v>
      </c>
    </row>
    <row r="166" spans="1:9">
      <c r="A166" s="26" t="s">
        <v>278</v>
      </c>
      <c r="B166" s="71">
        <v>0.48</v>
      </c>
      <c r="C166" s="71">
        <v>0.43</v>
      </c>
      <c r="D166" s="71">
        <v>0.86</v>
      </c>
      <c r="E166" s="71">
        <v>0.56000000000000005</v>
      </c>
      <c r="F166" s="71">
        <v>0.45</v>
      </c>
      <c r="G166" s="71">
        <v>0.32</v>
      </c>
      <c r="H166" s="71">
        <v>0.42</v>
      </c>
      <c r="I166" s="71">
        <v>0.86</v>
      </c>
    </row>
    <row r="167" spans="1:9">
      <c r="A167" s="26" t="s">
        <v>279</v>
      </c>
      <c r="B167" s="71">
        <v>0.24</v>
      </c>
      <c r="C167" s="71">
        <v>0.25</v>
      </c>
      <c r="D167" s="71">
        <v>0.86</v>
      </c>
      <c r="E167" s="71">
        <v>0.25</v>
      </c>
      <c r="F167" s="71">
        <v>0.25</v>
      </c>
      <c r="G167" s="71">
        <v>0.24</v>
      </c>
      <c r="H167" s="71">
        <v>0.24</v>
      </c>
      <c r="I167" s="71">
        <v>0.94</v>
      </c>
    </row>
    <row r="168" spans="1:9">
      <c r="A168" s="26" t="s">
        <v>280</v>
      </c>
      <c r="B168" s="71">
        <v>0.06</v>
      </c>
      <c r="C168" s="71">
        <v>0.06</v>
      </c>
      <c r="D168" s="71">
        <v>0.86</v>
      </c>
      <c r="E168" s="71">
        <v>0.06</v>
      </c>
      <c r="F168" s="71">
        <v>0.06</v>
      </c>
      <c r="G168" s="71">
        <v>0.06</v>
      </c>
      <c r="H168" s="71">
        <v>0.06</v>
      </c>
      <c r="I168" s="71">
        <v>0.94</v>
      </c>
    </row>
    <row r="169" spans="1:9">
      <c r="A169" s="26" t="s">
        <v>281</v>
      </c>
      <c r="B169" s="71">
        <v>1.1100000000000001</v>
      </c>
      <c r="C169" s="71">
        <v>1.05</v>
      </c>
      <c r="D169" s="71">
        <v>0.86</v>
      </c>
      <c r="E169" s="71">
        <v>1.02</v>
      </c>
      <c r="F169" s="71">
        <v>1.1100000000000001</v>
      </c>
      <c r="G169" s="71">
        <v>0.99</v>
      </c>
      <c r="H169" s="71">
        <v>1.2</v>
      </c>
      <c r="I169" s="71">
        <v>0.94</v>
      </c>
    </row>
    <row r="170" spans="1:9">
      <c r="A170" s="26" t="s">
        <v>282</v>
      </c>
      <c r="B170" s="71">
        <v>0.13</v>
      </c>
      <c r="C170" s="71">
        <v>0.12</v>
      </c>
      <c r="D170" s="71">
        <v>0.86</v>
      </c>
      <c r="E170" s="71">
        <v>0.13</v>
      </c>
      <c r="F170" s="71">
        <v>0.12</v>
      </c>
      <c r="G170" s="71">
        <v>0.13</v>
      </c>
      <c r="H170" s="71">
        <v>0.13</v>
      </c>
      <c r="I170" s="71">
        <v>0.94</v>
      </c>
    </row>
    <row r="171" spans="1:9">
      <c r="A171" s="26" t="s">
        <v>283</v>
      </c>
      <c r="B171" s="71">
        <v>0.91</v>
      </c>
      <c r="C171" s="71">
        <v>0.95</v>
      </c>
      <c r="D171" s="71">
        <v>0.86</v>
      </c>
      <c r="E171" s="71">
        <v>1</v>
      </c>
      <c r="F171" s="71">
        <v>0.84</v>
      </c>
      <c r="G171" s="71">
        <v>0.82</v>
      </c>
      <c r="H171" s="71">
        <v>0.99</v>
      </c>
      <c r="I171" s="71">
        <v>0.94</v>
      </c>
    </row>
    <row r="172" spans="1:9">
      <c r="A172" s="26" t="s">
        <v>284</v>
      </c>
      <c r="B172" s="71">
        <v>0.06</v>
      </c>
      <c r="C172" s="71">
        <v>0.06</v>
      </c>
      <c r="D172" s="71">
        <v>0.86</v>
      </c>
      <c r="E172" s="71">
        <v>0.06</v>
      </c>
      <c r="F172" s="71">
        <v>0.06</v>
      </c>
      <c r="G172" s="71">
        <v>0.06</v>
      </c>
      <c r="H172" s="71">
        <v>0.06</v>
      </c>
      <c r="I172" s="71">
        <v>0.94</v>
      </c>
    </row>
    <row r="173" spans="1:9">
      <c r="A173" s="26" t="s">
        <v>285</v>
      </c>
      <c r="B173" s="71">
        <v>0.45</v>
      </c>
      <c r="C173" s="71">
        <v>0.42</v>
      </c>
      <c r="D173" s="71">
        <v>0.87</v>
      </c>
      <c r="E173" s="71">
        <v>0.53</v>
      </c>
      <c r="F173" s="71">
        <v>0.44</v>
      </c>
      <c r="G173" s="71">
        <v>0.56000000000000005</v>
      </c>
      <c r="H173" s="71">
        <v>0.33</v>
      </c>
      <c r="I173" s="71">
        <v>0.31</v>
      </c>
    </row>
    <row r="174" spans="1:9">
      <c r="A174" s="26" t="s">
        <v>286</v>
      </c>
      <c r="B174" s="71">
        <v>0.03</v>
      </c>
      <c r="C174" s="71">
        <v>0.03</v>
      </c>
      <c r="D174" s="71">
        <v>0.87</v>
      </c>
      <c r="E174" s="71">
        <v>0.03</v>
      </c>
      <c r="F174" s="71">
        <v>0.02</v>
      </c>
      <c r="G174" s="71">
        <v>0.03</v>
      </c>
      <c r="H174" s="71">
        <v>0.03</v>
      </c>
      <c r="I174" s="71">
        <v>0.34</v>
      </c>
    </row>
    <row r="175" spans="1:9">
      <c r="A175" s="26" t="s">
        <v>287</v>
      </c>
      <c r="B175" s="71">
        <v>7.0000000000000007E-2</v>
      </c>
      <c r="C175" s="71">
        <v>7.0000000000000007E-2</v>
      </c>
      <c r="D175" s="71">
        <v>0.87</v>
      </c>
      <c r="E175" s="71">
        <v>7.0000000000000007E-2</v>
      </c>
      <c r="F175" s="71">
        <v>7.0000000000000007E-2</v>
      </c>
      <c r="G175" s="71">
        <v>7.0000000000000007E-2</v>
      </c>
      <c r="H175" s="71">
        <v>7.0000000000000007E-2</v>
      </c>
      <c r="I175" s="71">
        <v>0.34</v>
      </c>
    </row>
    <row r="176" spans="1:9">
      <c r="A176" s="26" t="s">
        <v>288</v>
      </c>
      <c r="B176" s="71">
        <v>0.35</v>
      </c>
      <c r="C176" s="71">
        <v>0.33</v>
      </c>
      <c r="D176" s="71">
        <v>0.87</v>
      </c>
      <c r="E176" s="71">
        <v>0.32</v>
      </c>
      <c r="F176" s="71">
        <v>0.28999999999999998</v>
      </c>
      <c r="G176" s="71">
        <v>0.25</v>
      </c>
      <c r="H176" s="71">
        <v>0.42</v>
      </c>
      <c r="I176" s="71">
        <v>0.48</v>
      </c>
    </row>
    <row r="177" spans="1:9">
      <c r="A177" s="26" t="s">
        <v>289</v>
      </c>
      <c r="B177" s="71">
        <v>0.38</v>
      </c>
      <c r="C177" s="71">
        <v>0.39</v>
      </c>
      <c r="D177" s="71">
        <v>0.87</v>
      </c>
      <c r="E177" s="71">
        <v>0.47</v>
      </c>
      <c r="F177" s="71">
        <v>0.43</v>
      </c>
      <c r="G177" s="71">
        <v>0.32</v>
      </c>
      <c r="H177" s="71">
        <v>0.28000000000000003</v>
      </c>
      <c r="I177" s="71">
        <v>0.49</v>
      </c>
    </row>
    <row r="178" spans="1:9">
      <c r="A178" s="26" t="s">
        <v>290</v>
      </c>
      <c r="B178" s="71">
        <v>0.05</v>
      </c>
      <c r="C178" s="71">
        <v>0.05</v>
      </c>
      <c r="D178" s="71">
        <v>0.87</v>
      </c>
      <c r="E178" s="71">
        <v>0.05</v>
      </c>
      <c r="F178" s="71">
        <v>0.05</v>
      </c>
      <c r="G178" s="71">
        <v>0.05</v>
      </c>
      <c r="H178" s="71">
        <v>0.04</v>
      </c>
      <c r="I178" s="71">
        <v>0.76</v>
      </c>
    </row>
    <row r="179" spans="1:9">
      <c r="A179" s="26" t="s">
        <v>291</v>
      </c>
      <c r="B179" s="71">
        <v>0.33</v>
      </c>
      <c r="C179" s="71">
        <v>0.32</v>
      </c>
      <c r="D179" s="71">
        <v>0.87</v>
      </c>
      <c r="E179" s="71">
        <v>0.35</v>
      </c>
      <c r="F179" s="71">
        <v>0.35</v>
      </c>
      <c r="G179" s="71">
        <v>0.24</v>
      </c>
      <c r="H179" s="71">
        <v>0.33</v>
      </c>
      <c r="I179" s="71">
        <v>0.86</v>
      </c>
    </row>
    <row r="180" spans="1:9">
      <c r="A180" s="26" t="s">
        <v>292</v>
      </c>
      <c r="B180" s="71">
        <v>1.05</v>
      </c>
      <c r="C180" s="71">
        <v>1.1200000000000001</v>
      </c>
      <c r="D180" s="71">
        <v>0.87</v>
      </c>
      <c r="E180" s="71">
        <v>1.04</v>
      </c>
      <c r="F180" s="71">
        <v>0.85</v>
      </c>
      <c r="G180" s="71">
        <v>1.31</v>
      </c>
      <c r="H180" s="71">
        <v>1.1200000000000001</v>
      </c>
      <c r="I180" s="71">
        <v>0.86</v>
      </c>
    </row>
    <row r="181" spans="1:9">
      <c r="A181" s="26" t="s">
        <v>293</v>
      </c>
      <c r="B181" s="71">
        <v>0.02</v>
      </c>
      <c r="C181" s="71">
        <v>0.01</v>
      </c>
      <c r="D181" s="71">
        <v>0.87</v>
      </c>
      <c r="E181" s="71">
        <v>0.02</v>
      </c>
      <c r="F181" s="71">
        <v>0.01</v>
      </c>
      <c r="G181" s="71">
        <v>0.02</v>
      </c>
      <c r="H181" s="71">
        <v>0.01</v>
      </c>
      <c r="I181" s="71">
        <v>0.94</v>
      </c>
    </row>
    <row r="182" spans="1:9">
      <c r="A182" s="26" t="s">
        <v>294</v>
      </c>
      <c r="B182" s="71">
        <v>0.18</v>
      </c>
      <c r="C182" s="71">
        <v>0.17</v>
      </c>
      <c r="D182" s="71">
        <v>0.87</v>
      </c>
      <c r="E182" s="71">
        <v>0.18</v>
      </c>
      <c r="F182" s="71">
        <v>0.16</v>
      </c>
      <c r="G182" s="71">
        <v>0.17</v>
      </c>
      <c r="H182" s="71">
        <v>0.19</v>
      </c>
      <c r="I182" s="71">
        <v>0.94</v>
      </c>
    </row>
    <row r="183" spans="1:9">
      <c r="A183" s="26" t="s">
        <v>295</v>
      </c>
      <c r="B183" s="71">
        <v>0.88</v>
      </c>
      <c r="C183" s="71">
        <v>0.94</v>
      </c>
      <c r="D183" s="71">
        <v>0.87</v>
      </c>
      <c r="E183" s="71">
        <v>0.92</v>
      </c>
      <c r="F183" s="71">
        <v>0.88</v>
      </c>
      <c r="G183" s="71">
        <v>1.1399999999999999</v>
      </c>
      <c r="H183" s="71">
        <v>0.79</v>
      </c>
      <c r="I183" s="71">
        <v>0.94</v>
      </c>
    </row>
    <row r="184" spans="1:9">
      <c r="A184" s="26" t="s">
        <v>296</v>
      </c>
      <c r="B184" s="71">
        <v>0.25</v>
      </c>
      <c r="C184" s="71">
        <v>0.25</v>
      </c>
      <c r="D184" s="71">
        <v>0.87</v>
      </c>
      <c r="E184" s="71">
        <v>0.25</v>
      </c>
      <c r="F184" s="71">
        <v>0.26</v>
      </c>
      <c r="G184" s="71">
        <v>0.26</v>
      </c>
      <c r="H184" s="71">
        <v>0.23</v>
      </c>
      <c r="I184" s="71">
        <v>0.94</v>
      </c>
    </row>
    <row r="185" spans="1:9">
      <c r="A185" s="26" t="s">
        <v>297</v>
      </c>
      <c r="B185" s="71">
        <v>0.24</v>
      </c>
      <c r="C185" s="71">
        <v>0.26</v>
      </c>
      <c r="D185" s="71">
        <v>0.87</v>
      </c>
      <c r="E185" s="71">
        <v>0.28000000000000003</v>
      </c>
      <c r="F185" s="71">
        <v>0.23</v>
      </c>
      <c r="G185" s="71">
        <v>0.19</v>
      </c>
      <c r="H185" s="71">
        <v>0.27</v>
      </c>
      <c r="I185" s="71">
        <v>0.94</v>
      </c>
    </row>
    <row r="186" spans="1:9">
      <c r="A186" s="26" t="s">
        <v>298</v>
      </c>
      <c r="B186" s="71">
        <v>0.32</v>
      </c>
      <c r="C186" s="71">
        <v>0.32</v>
      </c>
      <c r="D186" s="71">
        <v>0.87</v>
      </c>
      <c r="E186" s="71">
        <v>0.32</v>
      </c>
      <c r="F186" s="71">
        <v>0.31</v>
      </c>
      <c r="G186" s="71">
        <v>0.27</v>
      </c>
      <c r="H186" s="71">
        <v>0.34</v>
      </c>
      <c r="I186" s="71">
        <v>0.94</v>
      </c>
    </row>
    <row r="187" spans="1:9">
      <c r="A187" s="26" t="s">
        <v>299</v>
      </c>
      <c r="B187" s="71">
        <v>0.14000000000000001</v>
      </c>
      <c r="C187" s="71">
        <v>0.14000000000000001</v>
      </c>
      <c r="D187" s="71">
        <v>0.87</v>
      </c>
      <c r="E187" s="71">
        <v>0.15</v>
      </c>
      <c r="F187" s="71">
        <v>0.14000000000000001</v>
      </c>
      <c r="G187" s="71">
        <v>0.14000000000000001</v>
      </c>
      <c r="H187" s="71">
        <v>0.14000000000000001</v>
      </c>
      <c r="I187" s="71">
        <v>0.94</v>
      </c>
    </row>
    <row r="188" spans="1:9">
      <c r="A188" s="26" t="s">
        <v>300</v>
      </c>
      <c r="B188" s="71">
        <v>0.34</v>
      </c>
      <c r="C188" s="71">
        <v>0.32</v>
      </c>
      <c r="D188" s="71">
        <v>0.87</v>
      </c>
      <c r="E188" s="71">
        <v>0.32</v>
      </c>
      <c r="F188" s="71">
        <v>0.36</v>
      </c>
      <c r="G188" s="71">
        <v>0.28000000000000003</v>
      </c>
      <c r="H188" s="71">
        <v>0.34</v>
      </c>
      <c r="I188" s="71">
        <v>0.97</v>
      </c>
    </row>
    <row r="189" spans="1:9">
      <c r="A189" s="26" t="s">
        <v>301</v>
      </c>
      <c r="B189" s="71">
        <v>0.08</v>
      </c>
      <c r="C189" s="71">
        <v>0.08</v>
      </c>
      <c r="D189" s="71">
        <v>0.88</v>
      </c>
      <c r="E189" s="71">
        <v>0.08</v>
      </c>
      <c r="F189" s="71">
        <v>7.0000000000000007E-2</v>
      </c>
      <c r="G189" s="71">
        <v>7.0000000000000007E-2</v>
      </c>
      <c r="H189" s="71">
        <v>7.0000000000000007E-2</v>
      </c>
      <c r="I189" s="71">
        <v>0.86</v>
      </c>
    </row>
    <row r="190" spans="1:9">
      <c r="A190" s="26" t="s">
        <v>302</v>
      </c>
      <c r="B190" s="71">
        <v>0.59</v>
      </c>
      <c r="C190" s="71">
        <v>0.56000000000000005</v>
      </c>
      <c r="D190" s="71">
        <v>0.88</v>
      </c>
      <c r="E190" s="71">
        <v>0.6</v>
      </c>
      <c r="F190" s="71">
        <v>0.66</v>
      </c>
      <c r="G190" s="71">
        <v>0.57999999999999996</v>
      </c>
      <c r="H190" s="71">
        <v>0.51</v>
      </c>
      <c r="I190" s="71">
        <v>0.94</v>
      </c>
    </row>
    <row r="191" spans="1:9">
      <c r="A191" s="26" t="s">
        <v>303</v>
      </c>
      <c r="B191" s="71">
        <v>1.44</v>
      </c>
      <c r="C191" s="71">
        <v>1.51</v>
      </c>
      <c r="D191" s="71">
        <v>0.89</v>
      </c>
      <c r="E191" s="71">
        <v>1.84</v>
      </c>
      <c r="F191" s="71">
        <v>1.51</v>
      </c>
      <c r="G191" s="71">
        <v>1.1399999999999999</v>
      </c>
      <c r="H191" s="71">
        <v>1.22</v>
      </c>
      <c r="I191" s="71">
        <v>0.42</v>
      </c>
    </row>
    <row r="192" spans="1:9">
      <c r="A192" s="26" t="s">
        <v>304</v>
      </c>
      <c r="B192" s="71">
        <v>0.41</v>
      </c>
      <c r="C192" s="71">
        <v>0.44</v>
      </c>
      <c r="D192" s="71">
        <v>0.89</v>
      </c>
      <c r="E192" s="71">
        <v>0.45</v>
      </c>
      <c r="F192" s="71">
        <v>0.43</v>
      </c>
      <c r="G192" s="71">
        <v>0.46</v>
      </c>
      <c r="H192" s="71">
        <v>0.38</v>
      </c>
      <c r="I192" s="71">
        <v>0.97</v>
      </c>
    </row>
    <row r="193" spans="1:9">
      <c r="A193" s="26" t="s">
        <v>305</v>
      </c>
      <c r="B193" s="71">
        <v>0.85</v>
      </c>
      <c r="C193" s="71">
        <v>0.89</v>
      </c>
      <c r="D193" s="71">
        <v>0.9</v>
      </c>
      <c r="E193" s="71">
        <v>0.68</v>
      </c>
      <c r="F193" s="71">
        <v>1.1000000000000001</v>
      </c>
      <c r="G193" s="71">
        <v>1.0900000000000001</v>
      </c>
      <c r="H193" s="71">
        <v>0.76</v>
      </c>
      <c r="I193" s="71">
        <v>0.48</v>
      </c>
    </row>
    <row r="194" spans="1:9">
      <c r="A194" s="26" t="s">
        <v>306</v>
      </c>
      <c r="B194" s="71">
        <v>2.33</v>
      </c>
      <c r="C194" s="71">
        <v>2.4500000000000002</v>
      </c>
      <c r="D194" s="71">
        <v>0.9</v>
      </c>
      <c r="E194" s="71">
        <v>2.1800000000000002</v>
      </c>
      <c r="F194" s="71">
        <v>2.82</v>
      </c>
      <c r="G194" s="71">
        <v>1.81</v>
      </c>
      <c r="H194" s="71">
        <v>2.4700000000000002</v>
      </c>
      <c r="I194" s="71">
        <v>0.78</v>
      </c>
    </row>
    <row r="195" spans="1:9">
      <c r="A195" s="26" t="s">
        <v>307</v>
      </c>
      <c r="B195" s="71">
        <v>0.21</v>
      </c>
      <c r="C195" s="71">
        <v>0.21</v>
      </c>
      <c r="D195" s="71">
        <v>0.9</v>
      </c>
      <c r="E195" s="71">
        <v>0.21</v>
      </c>
      <c r="F195" s="71">
        <v>0.21</v>
      </c>
      <c r="G195" s="71">
        <v>0.22</v>
      </c>
      <c r="H195" s="71">
        <v>0.2</v>
      </c>
      <c r="I195" s="71">
        <v>0.94</v>
      </c>
    </row>
    <row r="196" spans="1:9">
      <c r="A196" s="26" t="s">
        <v>308</v>
      </c>
      <c r="B196" s="71">
        <v>0.2</v>
      </c>
      <c r="C196" s="71">
        <v>0.21</v>
      </c>
      <c r="D196" s="71">
        <v>0.9</v>
      </c>
      <c r="E196" s="71">
        <v>0.2</v>
      </c>
      <c r="F196" s="71">
        <v>0.21</v>
      </c>
      <c r="G196" s="71">
        <v>0.2</v>
      </c>
      <c r="H196" s="71">
        <v>0.21</v>
      </c>
      <c r="I196" s="71">
        <v>0.99</v>
      </c>
    </row>
    <row r="197" spans="1:9">
      <c r="A197" s="26" t="s">
        <v>309</v>
      </c>
      <c r="B197" s="71">
        <v>0.27</v>
      </c>
      <c r="C197" s="71">
        <v>0.27</v>
      </c>
      <c r="D197" s="71">
        <v>0.91</v>
      </c>
      <c r="E197" s="71">
        <v>0.27</v>
      </c>
      <c r="F197" s="71">
        <v>0.27</v>
      </c>
      <c r="G197" s="71">
        <v>0.2</v>
      </c>
      <c r="H197" s="71">
        <v>0.28999999999999998</v>
      </c>
      <c r="I197" s="71">
        <v>0.44</v>
      </c>
    </row>
    <row r="198" spans="1:9">
      <c r="A198" s="26" t="s">
        <v>310</v>
      </c>
      <c r="B198" s="71">
        <v>0.74</v>
      </c>
      <c r="C198" s="71">
        <v>0.7</v>
      </c>
      <c r="D198" s="71">
        <v>0.91</v>
      </c>
      <c r="E198" s="71">
        <v>0.88</v>
      </c>
      <c r="F198" s="71">
        <v>0.7</v>
      </c>
      <c r="G198" s="71">
        <v>0.96</v>
      </c>
      <c r="H198" s="71">
        <v>0.52</v>
      </c>
      <c r="I198" s="71">
        <v>0.59</v>
      </c>
    </row>
    <row r="199" spans="1:9">
      <c r="A199" s="26" t="s">
        <v>311</v>
      </c>
      <c r="B199" s="71">
        <v>2.11</v>
      </c>
      <c r="C199" s="71">
        <v>2.06</v>
      </c>
      <c r="D199" s="71">
        <v>0.91</v>
      </c>
      <c r="E199" s="71">
        <v>2.2799999999999998</v>
      </c>
      <c r="F199" s="71">
        <v>1.98</v>
      </c>
      <c r="G199" s="71">
        <v>2.4900000000000002</v>
      </c>
      <c r="H199" s="71">
        <v>1.83</v>
      </c>
      <c r="I199" s="71">
        <v>0.84</v>
      </c>
    </row>
    <row r="200" spans="1:9">
      <c r="A200" s="26" t="s">
        <v>312</v>
      </c>
      <c r="B200" s="71">
        <v>0.19</v>
      </c>
      <c r="C200" s="71">
        <v>0.19</v>
      </c>
      <c r="D200" s="71">
        <v>0.91</v>
      </c>
      <c r="E200" s="71">
        <v>0.19</v>
      </c>
      <c r="F200" s="71">
        <v>0.19</v>
      </c>
      <c r="G200" s="71">
        <v>0.18</v>
      </c>
      <c r="H200" s="71">
        <v>0.19</v>
      </c>
      <c r="I200" s="71">
        <v>0.86</v>
      </c>
    </row>
    <row r="201" spans="1:9">
      <c r="A201" s="26" t="s">
        <v>313</v>
      </c>
      <c r="B201" s="71">
        <v>0.01</v>
      </c>
      <c r="C201" s="71">
        <v>8.9999999999999993E-3</v>
      </c>
      <c r="D201" s="71">
        <v>0.91</v>
      </c>
      <c r="E201" s="71">
        <v>0.01</v>
      </c>
      <c r="F201" s="71">
        <v>7.0000000000000001E-3</v>
      </c>
      <c r="G201" s="71">
        <v>8.9999999999999993E-3</v>
      </c>
      <c r="H201" s="71">
        <v>1.4999999999999999E-2</v>
      </c>
      <c r="I201" s="71">
        <v>0.94</v>
      </c>
    </row>
    <row r="202" spans="1:9">
      <c r="A202" s="26" t="s">
        <v>314</v>
      </c>
      <c r="B202" s="71">
        <v>0.03</v>
      </c>
      <c r="C202" s="71">
        <v>0.03</v>
      </c>
      <c r="D202" s="71">
        <v>0.91</v>
      </c>
      <c r="E202" s="71">
        <v>0.03</v>
      </c>
      <c r="F202" s="71">
        <v>0.03</v>
      </c>
      <c r="G202" s="71">
        <v>0.03</v>
      </c>
      <c r="H202" s="71">
        <v>0.03</v>
      </c>
      <c r="I202" s="71">
        <v>0.94</v>
      </c>
    </row>
    <row r="203" spans="1:9">
      <c r="A203" s="26" t="s">
        <v>315</v>
      </c>
      <c r="B203" s="71">
        <v>0.67</v>
      </c>
      <c r="C203" s="71">
        <v>0.71</v>
      </c>
      <c r="D203" s="71">
        <v>0.91</v>
      </c>
      <c r="E203" s="71">
        <v>0.67</v>
      </c>
      <c r="F203" s="71">
        <v>0.62</v>
      </c>
      <c r="G203" s="71">
        <v>0.66</v>
      </c>
      <c r="H203" s="71">
        <v>0.74</v>
      </c>
      <c r="I203" s="71">
        <v>0.94</v>
      </c>
    </row>
    <row r="204" spans="1:9">
      <c r="A204" s="26" t="s">
        <v>316</v>
      </c>
      <c r="B204" s="71">
        <v>1.37</v>
      </c>
      <c r="C204" s="71">
        <v>1.42</v>
      </c>
      <c r="D204" s="71">
        <v>0.91</v>
      </c>
      <c r="E204" s="71">
        <v>1.4</v>
      </c>
      <c r="F204" s="71">
        <v>1.34</v>
      </c>
      <c r="G204" s="71">
        <v>1.02</v>
      </c>
      <c r="H204" s="71">
        <v>1.43</v>
      </c>
      <c r="I204" s="71">
        <v>0.94</v>
      </c>
    </row>
    <row r="205" spans="1:9">
      <c r="A205" s="26" t="s">
        <v>317</v>
      </c>
      <c r="B205" s="71">
        <v>0.13</v>
      </c>
      <c r="C205" s="71">
        <v>0.13</v>
      </c>
      <c r="D205" s="71">
        <v>0.91</v>
      </c>
      <c r="E205" s="71">
        <v>0.13</v>
      </c>
      <c r="F205" s="71">
        <v>0.13</v>
      </c>
      <c r="G205" s="71">
        <v>0.13</v>
      </c>
      <c r="H205" s="71">
        <v>0.13</v>
      </c>
      <c r="I205" s="71">
        <v>0.94</v>
      </c>
    </row>
    <row r="206" spans="1:9">
      <c r="A206" s="26" t="s">
        <v>318</v>
      </c>
      <c r="B206" s="71">
        <v>0.06</v>
      </c>
      <c r="C206" s="71">
        <v>0.06</v>
      </c>
      <c r="D206" s="71">
        <v>0.91</v>
      </c>
      <c r="E206" s="71">
        <v>0.06</v>
      </c>
      <c r="F206" s="71">
        <v>0.06</v>
      </c>
      <c r="G206" s="71">
        <v>0.06</v>
      </c>
      <c r="H206" s="71">
        <v>0.06</v>
      </c>
      <c r="I206" s="71">
        <v>0.94</v>
      </c>
    </row>
    <row r="207" spans="1:9">
      <c r="A207" s="26" t="s">
        <v>319</v>
      </c>
      <c r="B207" s="71">
        <v>0.3</v>
      </c>
      <c r="C207" s="71">
        <v>0.3</v>
      </c>
      <c r="D207" s="71">
        <v>0.92</v>
      </c>
      <c r="E207" s="71">
        <v>0.28999999999999998</v>
      </c>
      <c r="F207" s="71">
        <v>0.28999999999999998</v>
      </c>
      <c r="G207" s="71">
        <v>0.3</v>
      </c>
      <c r="H207" s="71">
        <v>0.32</v>
      </c>
      <c r="I207" s="71">
        <v>0.94</v>
      </c>
    </row>
    <row r="208" spans="1:9">
      <c r="A208" s="26" t="s">
        <v>320</v>
      </c>
      <c r="B208" s="71">
        <v>0.02</v>
      </c>
      <c r="C208" s="71">
        <v>0.02</v>
      </c>
      <c r="D208" s="71">
        <v>0.95</v>
      </c>
      <c r="E208" s="71">
        <v>0.02</v>
      </c>
      <c r="F208" s="71">
        <v>0.01</v>
      </c>
      <c r="G208" s="71">
        <v>0.02</v>
      </c>
      <c r="H208" s="71">
        <v>0.02</v>
      </c>
      <c r="I208" s="71">
        <v>0.48</v>
      </c>
    </row>
    <row r="209" spans="1:9">
      <c r="A209" s="26" t="s">
        <v>321</v>
      </c>
      <c r="B209" s="71">
        <v>0.08</v>
      </c>
      <c r="C209" s="71">
        <v>7.0000000000000007E-2</v>
      </c>
      <c r="D209" s="71">
        <v>0.95</v>
      </c>
      <c r="E209" s="71">
        <v>0.08</v>
      </c>
      <c r="F209" s="71">
        <v>7.0000000000000007E-2</v>
      </c>
      <c r="G209" s="71">
        <v>0.08</v>
      </c>
      <c r="H209" s="71">
        <v>7.0000000000000007E-2</v>
      </c>
      <c r="I209" s="71">
        <v>0.82</v>
      </c>
    </row>
    <row r="210" spans="1:9">
      <c r="A210" s="26" t="s">
        <v>322</v>
      </c>
      <c r="B210" s="71">
        <v>0.25</v>
      </c>
      <c r="C210" s="71">
        <v>0.25</v>
      </c>
      <c r="D210" s="71">
        <v>0.95</v>
      </c>
      <c r="E210" s="71">
        <v>0.26</v>
      </c>
      <c r="F210" s="71">
        <v>0.22</v>
      </c>
      <c r="G210" s="71">
        <v>0.25</v>
      </c>
      <c r="H210" s="71">
        <v>0.27</v>
      </c>
      <c r="I210" s="71">
        <v>0.84</v>
      </c>
    </row>
    <row r="211" spans="1:9">
      <c r="A211" s="26" t="s">
        <v>323</v>
      </c>
      <c r="B211" s="71">
        <v>0.24</v>
      </c>
      <c r="C211" s="71">
        <v>0.23</v>
      </c>
      <c r="D211" s="71">
        <v>0.95</v>
      </c>
      <c r="E211" s="71">
        <v>0.27</v>
      </c>
      <c r="F211" s="71">
        <v>0.23</v>
      </c>
      <c r="G211" s="71">
        <v>0.19</v>
      </c>
      <c r="H211" s="71">
        <v>0.24</v>
      </c>
      <c r="I211" s="71">
        <v>0.94</v>
      </c>
    </row>
    <row r="212" spans="1:9">
      <c r="A212" s="26" t="s">
        <v>324</v>
      </c>
      <c r="B212" s="71">
        <v>0.49</v>
      </c>
      <c r="C212" s="71">
        <v>0.46</v>
      </c>
      <c r="D212" s="71">
        <v>0.95</v>
      </c>
      <c r="E212" s="71">
        <v>0.48</v>
      </c>
      <c r="F212" s="71">
        <v>0.46</v>
      </c>
      <c r="G212" s="71">
        <v>0.51</v>
      </c>
      <c r="H212" s="71">
        <v>0.52</v>
      </c>
      <c r="I212" s="71">
        <v>0.99</v>
      </c>
    </row>
    <row r="213" spans="1:9">
      <c r="A213" s="26" t="s">
        <v>325</v>
      </c>
      <c r="B213" s="71">
        <v>1.1299999999999999</v>
      </c>
      <c r="C213" s="71">
        <v>1.1399999999999999</v>
      </c>
      <c r="D213" s="71">
        <v>0.96</v>
      </c>
      <c r="E213" s="71">
        <v>1.21</v>
      </c>
      <c r="F213" s="71">
        <v>1.39</v>
      </c>
      <c r="G213" s="71">
        <v>0.98</v>
      </c>
      <c r="H213" s="71">
        <v>0.94</v>
      </c>
      <c r="I213" s="71">
        <v>0.42</v>
      </c>
    </row>
    <row r="214" spans="1:9">
      <c r="A214" s="26" t="s">
        <v>326</v>
      </c>
      <c r="B214" s="71">
        <v>0.19</v>
      </c>
      <c r="C214" s="71">
        <v>0.19</v>
      </c>
      <c r="D214" s="71">
        <v>0.96</v>
      </c>
      <c r="E214" s="71">
        <v>0.19</v>
      </c>
      <c r="F214" s="71">
        <v>0.18</v>
      </c>
      <c r="G214" s="71">
        <v>0.19</v>
      </c>
      <c r="H214" s="71">
        <v>0.2</v>
      </c>
      <c r="I214" s="71">
        <v>0.94</v>
      </c>
    </row>
    <row r="215" spans="1:9">
      <c r="A215" s="26" t="s">
        <v>327</v>
      </c>
      <c r="B215" s="71">
        <v>0.28999999999999998</v>
      </c>
      <c r="C215" s="71">
        <v>0.28999999999999998</v>
      </c>
      <c r="D215" s="71">
        <v>0.97</v>
      </c>
      <c r="E215" s="71">
        <v>0.28999999999999998</v>
      </c>
      <c r="F215" s="71">
        <v>0.3</v>
      </c>
      <c r="G215" s="71">
        <v>0.11</v>
      </c>
      <c r="H215" s="71">
        <v>0.35</v>
      </c>
      <c r="I215" s="71">
        <v>0.34</v>
      </c>
    </row>
    <row r="216" spans="1:9">
      <c r="A216" s="26" t="s">
        <v>328</v>
      </c>
      <c r="B216" s="71">
        <v>0.09</v>
      </c>
      <c r="C216" s="71">
        <v>0.08</v>
      </c>
      <c r="D216" s="71">
        <v>0.97</v>
      </c>
      <c r="E216" s="71">
        <v>0.08</v>
      </c>
      <c r="F216" s="71">
        <v>0.09</v>
      </c>
      <c r="G216" s="71">
        <v>0.08</v>
      </c>
      <c r="H216" s="71">
        <v>0.09</v>
      </c>
      <c r="I216" s="71">
        <v>0.94</v>
      </c>
    </row>
    <row r="217" spans="1:9">
      <c r="A217" s="26" t="s">
        <v>329</v>
      </c>
      <c r="B217" s="71">
        <v>0.85</v>
      </c>
      <c r="C217" s="71">
        <v>0.85</v>
      </c>
      <c r="D217" s="71">
        <v>0.97</v>
      </c>
      <c r="E217" s="71">
        <v>0.88</v>
      </c>
      <c r="F217" s="71">
        <v>0.89</v>
      </c>
      <c r="G217" s="71">
        <v>0.89</v>
      </c>
      <c r="H217" s="71">
        <v>0.74</v>
      </c>
      <c r="I217" s="71">
        <v>0.94</v>
      </c>
    </row>
    <row r="218" spans="1:9">
      <c r="A218" s="26" t="s">
        <v>330</v>
      </c>
      <c r="B218" s="71">
        <v>0.21</v>
      </c>
      <c r="C218" s="71">
        <v>0.21</v>
      </c>
      <c r="D218" s="71">
        <v>0.97</v>
      </c>
      <c r="E218" s="71">
        <v>0.21</v>
      </c>
      <c r="F218" s="71">
        <v>0.21</v>
      </c>
      <c r="G218" s="71">
        <v>0.21</v>
      </c>
      <c r="H218" s="71">
        <v>0.22</v>
      </c>
      <c r="I218" s="71">
        <v>0.99</v>
      </c>
    </row>
    <row r="219" spans="1:9">
      <c r="A219" s="26" t="s">
        <v>331</v>
      </c>
      <c r="B219" s="71">
        <v>0.66</v>
      </c>
      <c r="C219" s="71">
        <v>0.66</v>
      </c>
      <c r="D219" s="71">
        <v>0.99</v>
      </c>
      <c r="E219" s="71">
        <v>0.81</v>
      </c>
      <c r="F219" s="71">
        <v>0.53</v>
      </c>
      <c r="G219" s="71">
        <v>0.89</v>
      </c>
      <c r="H219" s="71">
        <v>0.52</v>
      </c>
      <c r="I219" s="71">
        <v>0.31</v>
      </c>
    </row>
    <row r="220" spans="1:9">
      <c r="A220" s="26" t="s">
        <v>332</v>
      </c>
      <c r="B220" s="71">
        <v>0.72</v>
      </c>
      <c r="C220" s="71">
        <v>0.71</v>
      </c>
      <c r="D220" s="71">
        <v>0.99</v>
      </c>
      <c r="E220" s="71">
        <v>0.72</v>
      </c>
      <c r="F220" s="71">
        <v>0.78</v>
      </c>
      <c r="G220" s="71">
        <v>0.26</v>
      </c>
      <c r="H220" s="71">
        <v>0.85</v>
      </c>
      <c r="I220" s="71">
        <v>0.42</v>
      </c>
    </row>
    <row r="221" spans="1:9">
      <c r="A221" s="26" t="s">
        <v>333</v>
      </c>
      <c r="B221" s="71">
        <v>1.38</v>
      </c>
      <c r="C221" s="71">
        <v>1.39</v>
      </c>
      <c r="D221" s="71">
        <v>0.99</v>
      </c>
      <c r="E221" s="71">
        <v>1.38</v>
      </c>
      <c r="F221" s="71">
        <v>1.47</v>
      </c>
      <c r="G221" s="71">
        <v>1.74</v>
      </c>
      <c r="H221" s="71">
        <v>1.28</v>
      </c>
      <c r="I221" s="71">
        <v>0.94</v>
      </c>
    </row>
    <row r="222" spans="1:9">
      <c r="A222" s="26" t="s">
        <v>334</v>
      </c>
      <c r="B222" s="71">
        <v>0.59</v>
      </c>
      <c r="C222" s="71">
        <v>0.57999999999999996</v>
      </c>
      <c r="D222" s="71">
        <v>0.99</v>
      </c>
      <c r="E222" s="71">
        <v>0.56999999999999995</v>
      </c>
      <c r="F222" s="71">
        <v>0.64</v>
      </c>
      <c r="G222" s="71">
        <v>0.44</v>
      </c>
      <c r="H222" s="71">
        <v>0.59</v>
      </c>
      <c r="I222" s="71">
        <v>0.94</v>
      </c>
    </row>
    <row r="223" spans="1:9">
      <c r="A223" s="26" t="s">
        <v>335</v>
      </c>
      <c r="B223" s="71">
        <v>0.35</v>
      </c>
      <c r="C223" s="71">
        <v>0.32</v>
      </c>
      <c r="D223" s="71">
        <v>0.99</v>
      </c>
      <c r="E223" s="71">
        <v>0.37</v>
      </c>
      <c r="F223" s="71">
        <v>0.32</v>
      </c>
      <c r="G223" s="71">
        <v>0.36</v>
      </c>
      <c r="H223" s="71">
        <v>0.32</v>
      </c>
      <c r="I223" s="71">
        <v>0.94</v>
      </c>
    </row>
    <row r="224" spans="1:9">
      <c r="A224" s="26" t="s">
        <v>336</v>
      </c>
      <c r="B224" s="71">
        <v>1.66</v>
      </c>
      <c r="C224" s="71">
        <v>1.64</v>
      </c>
      <c r="D224" s="71">
        <v>0.99</v>
      </c>
      <c r="E224" s="71">
        <v>1.54</v>
      </c>
      <c r="F224" s="71">
        <v>1.85</v>
      </c>
      <c r="G224" s="71">
        <v>1.74</v>
      </c>
      <c r="H224" s="71">
        <v>1.62</v>
      </c>
      <c r="I224" s="71">
        <v>0.94</v>
      </c>
    </row>
  </sheetData>
  <mergeCells count="6">
    <mergeCell ref="I2:I3"/>
    <mergeCell ref="A1:B1"/>
    <mergeCell ref="A2:A3"/>
    <mergeCell ref="B2:C2"/>
    <mergeCell ref="D2:D3"/>
    <mergeCell ref="E2:H2"/>
  </mergeCells>
  <phoneticPr fontId="3" type="noConversion"/>
  <pageMargins left="0.75" right="0.75" top="1" bottom="1" header="0.5" footer="0.5"/>
  <pageSetup scale="1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7"/>
  <sheetViews>
    <sheetView tabSelected="1" workbookViewId="0">
      <selection activeCell="G14" sqref="G14"/>
    </sheetView>
  </sheetViews>
  <sheetFormatPr baseColWidth="10" defaultRowHeight="15" x14ac:dyDescent="0"/>
  <cols>
    <col min="1" max="1" width="18.83203125" customWidth="1"/>
    <col min="2" max="2" width="8.33203125" customWidth="1"/>
    <col min="3" max="3" width="7.83203125" customWidth="1"/>
    <col min="4" max="4" width="8" customWidth="1"/>
    <col min="5" max="5" width="7.1640625" customWidth="1"/>
  </cols>
  <sheetData>
    <row r="1" spans="1:5" ht="24" customHeight="1">
      <c r="A1" s="74" t="s">
        <v>456</v>
      </c>
      <c r="B1" s="74"/>
    </row>
    <row r="2" spans="1:5">
      <c r="A2" s="102" t="s">
        <v>435</v>
      </c>
      <c r="B2" s="99" t="s">
        <v>434</v>
      </c>
      <c r="C2" s="100"/>
      <c r="D2" s="100"/>
      <c r="E2" s="101"/>
    </row>
    <row r="3" spans="1:5">
      <c r="A3" s="103"/>
      <c r="B3" s="44" t="s">
        <v>26</v>
      </c>
      <c r="C3" s="44" t="s">
        <v>25</v>
      </c>
      <c r="D3" s="44" t="s">
        <v>396</v>
      </c>
      <c r="E3" s="44" t="s">
        <v>397</v>
      </c>
    </row>
    <row r="4" spans="1:5">
      <c r="A4" s="44" t="s">
        <v>433</v>
      </c>
      <c r="B4" s="45">
        <v>17</v>
      </c>
      <c r="C4" s="42">
        <v>2</v>
      </c>
      <c r="D4" s="42">
        <v>1</v>
      </c>
      <c r="E4" s="42">
        <v>0</v>
      </c>
    </row>
    <row r="5" spans="1:5">
      <c r="A5" s="44" t="s">
        <v>432</v>
      </c>
      <c r="B5" s="42">
        <v>5</v>
      </c>
      <c r="C5" s="45">
        <v>13</v>
      </c>
      <c r="D5" s="42">
        <v>2</v>
      </c>
      <c r="E5" s="42">
        <v>0</v>
      </c>
    </row>
    <row r="6" spans="1:5">
      <c r="A6" s="43" t="s">
        <v>431</v>
      </c>
      <c r="B6" s="42">
        <v>4</v>
      </c>
      <c r="C6" s="42">
        <v>5</v>
      </c>
      <c r="D6" s="45">
        <v>8</v>
      </c>
      <c r="E6" s="42">
        <v>0</v>
      </c>
    </row>
    <row r="7" spans="1:5">
      <c r="A7" s="44" t="s">
        <v>430</v>
      </c>
      <c r="B7" s="42">
        <v>2</v>
      </c>
      <c r="C7" s="42">
        <v>3</v>
      </c>
      <c r="D7" s="42">
        <v>2</v>
      </c>
      <c r="E7" s="45">
        <v>0</v>
      </c>
    </row>
  </sheetData>
  <mergeCells count="3">
    <mergeCell ref="B2:E2"/>
    <mergeCell ref="A2:A3"/>
    <mergeCell ref="A1:B1"/>
  </mergeCells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Supplementary Table 1</vt:lpstr>
      <vt:lpstr>Supplementary Table 2</vt:lpstr>
      <vt:lpstr>Supplementary Table 3</vt:lpstr>
      <vt:lpstr>Supplementary Table 4</vt:lpstr>
      <vt:lpstr>Supplementary Table 5</vt:lpstr>
      <vt:lpstr>Supplementary Table 6</vt:lpstr>
      <vt:lpstr>Supplementary Table 7</vt:lpstr>
    </vt:vector>
  </TitlesOfParts>
  <Company>University of Minnesota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UMN User</dc:creator>
  <cp:lastModifiedBy>UMN User</cp:lastModifiedBy>
  <cp:lastPrinted>2015-03-21T02:34:13Z</cp:lastPrinted>
  <dcterms:created xsi:type="dcterms:W3CDTF">2015-01-12T20:26:54Z</dcterms:created>
  <dcterms:modified xsi:type="dcterms:W3CDTF">2015-03-21T02:34:16Z</dcterms:modified>
</cp:coreProperties>
</file>