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ocuments\Khoisan_project\Writing papers\Manuscript\Supplementary tables\"/>
    </mc:Choice>
  </mc:AlternateContent>
  <bookViews>
    <workbookView xWindow="0" yWindow="0" windowWidth="20490" windowHeight="7770"/>
  </bookViews>
  <sheets>
    <sheet name="NRY_Haplogroup_Freq" sheetId="1" r:id="rId1"/>
  </sheets>
  <calcPr calcId="152511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1" l="1"/>
  <c r="E29" i="1"/>
  <c r="P48" i="1"/>
  <c r="O48" i="1"/>
  <c r="N48" i="1"/>
  <c r="M48" i="1"/>
  <c r="L48" i="1"/>
  <c r="K48" i="1"/>
  <c r="J48" i="1"/>
  <c r="I48" i="1"/>
  <c r="H48" i="1"/>
  <c r="G48" i="1"/>
  <c r="F48" i="1"/>
  <c r="E48" i="1"/>
  <c r="P47" i="1"/>
  <c r="O47" i="1"/>
  <c r="N47" i="1"/>
  <c r="M47" i="1"/>
  <c r="L47" i="1"/>
  <c r="K47" i="1"/>
  <c r="J47" i="1"/>
  <c r="I47" i="1"/>
  <c r="H47" i="1"/>
  <c r="G47" i="1"/>
  <c r="F47" i="1"/>
  <c r="E47" i="1"/>
  <c r="P46" i="1"/>
  <c r="O46" i="1"/>
  <c r="N46" i="1"/>
  <c r="M46" i="1"/>
  <c r="L46" i="1"/>
  <c r="K46" i="1"/>
  <c r="J46" i="1"/>
  <c r="I46" i="1"/>
  <c r="H46" i="1"/>
  <c r="G46" i="1"/>
  <c r="F46" i="1"/>
  <c r="E46" i="1"/>
  <c r="P45" i="1"/>
  <c r="O45" i="1"/>
  <c r="N45" i="1"/>
  <c r="M45" i="1"/>
  <c r="L45" i="1"/>
  <c r="K45" i="1"/>
  <c r="J45" i="1"/>
  <c r="I45" i="1"/>
  <c r="H45" i="1"/>
  <c r="G45" i="1"/>
  <c r="F45" i="1"/>
  <c r="E45" i="1"/>
  <c r="P44" i="1"/>
  <c r="O44" i="1"/>
  <c r="N44" i="1"/>
  <c r="M44" i="1"/>
  <c r="L44" i="1"/>
  <c r="K44" i="1"/>
  <c r="J44" i="1"/>
  <c r="I44" i="1"/>
  <c r="H44" i="1"/>
  <c r="G44" i="1"/>
  <c r="F44" i="1"/>
  <c r="E44" i="1"/>
  <c r="P43" i="1"/>
  <c r="O43" i="1"/>
  <c r="N43" i="1"/>
  <c r="M43" i="1"/>
  <c r="L43" i="1"/>
  <c r="K43" i="1"/>
  <c r="J43" i="1"/>
  <c r="I43" i="1"/>
  <c r="H43" i="1"/>
  <c r="G43" i="1"/>
  <c r="F43" i="1"/>
  <c r="E43" i="1"/>
  <c r="P42" i="1"/>
  <c r="O42" i="1"/>
  <c r="N42" i="1"/>
  <c r="M42" i="1"/>
  <c r="L42" i="1"/>
  <c r="K42" i="1"/>
  <c r="J42" i="1"/>
  <c r="I42" i="1"/>
  <c r="H42" i="1"/>
  <c r="G42" i="1"/>
  <c r="F42" i="1"/>
  <c r="E42" i="1"/>
  <c r="P41" i="1"/>
  <c r="O41" i="1"/>
  <c r="N41" i="1"/>
  <c r="M41" i="1"/>
  <c r="L41" i="1"/>
  <c r="K41" i="1"/>
  <c r="J41" i="1"/>
  <c r="I41" i="1"/>
  <c r="H41" i="1"/>
  <c r="G41" i="1"/>
  <c r="F41" i="1"/>
  <c r="E41" i="1"/>
  <c r="P40" i="1"/>
  <c r="O40" i="1"/>
  <c r="N40" i="1"/>
  <c r="M40" i="1"/>
  <c r="L40" i="1"/>
  <c r="K40" i="1"/>
  <c r="J40" i="1"/>
  <c r="I40" i="1"/>
  <c r="H40" i="1"/>
  <c r="G40" i="1"/>
  <c r="F40" i="1"/>
  <c r="E40" i="1"/>
  <c r="P39" i="1"/>
  <c r="O39" i="1"/>
  <c r="N39" i="1"/>
  <c r="M39" i="1"/>
  <c r="L39" i="1"/>
  <c r="K39" i="1"/>
  <c r="J39" i="1"/>
  <c r="I39" i="1"/>
  <c r="H39" i="1"/>
  <c r="G39" i="1"/>
  <c r="F39" i="1"/>
  <c r="E39" i="1"/>
  <c r="P38" i="1"/>
  <c r="O38" i="1"/>
  <c r="N38" i="1"/>
  <c r="M38" i="1"/>
  <c r="L38" i="1"/>
  <c r="K38" i="1"/>
  <c r="J38" i="1"/>
  <c r="I38" i="1"/>
  <c r="H38" i="1"/>
  <c r="G38" i="1"/>
  <c r="F38" i="1"/>
  <c r="E38" i="1"/>
  <c r="P37" i="1"/>
  <c r="O37" i="1"/>
  <c r="N37" i="1"/>
  <c r="M37" i="1"/>
  <c r="L37" i="1"/>
  <c r="K37" i="1"/>
  <c r="J37" i="1"/>
  <c r="I37" i="1"/>
  <c r="H37" i="1"/>
  <c r="G37" i="1"/>
  <c r="F37" i="1"/>
  <c r="E37" i="1"/>
  <c r="P36" i="1"/>
  <c r="O36" i="1"/>
  <c r="N36" i="1"/>
  <c r="M36" i="1"/>
  <c r="L36" i="1"/>
  <c r="K36" i="1"/>
  <c r="J36" i="1"/>
  <c r="I36" i="1"/>
  <c r="H36" i="1"/>
  <c r="G36" i="1"/>
  <c r="F36" i="1"/>
  <c r="E36" i="1"/>
  <c r="P35" i="1"/>
  <c r="O35" i="1"/>
  <c r="N35" i="1"/>
  <c r="M35" i="1"/>
  <c r="L35" i="1"/>
  <c r="K35" i="1"/>
  <c r="J35" i="1"/>
  <c r="I35" i="1"/>
  <c r="H35" i="1"/>
  <c r="G35" i="1"/>
  <c r="F35" i="1"/>
  <c r="E35" i="1"/>
  <c r="P34" i="1"/>
  <c r="O34" i="1"/>
  <c r="N34" i="1"/>
  <c r="M34" i="1"/>
  <c r="L34" i="1"/>
  <c r="K34" i="1"/>
  <c r="J34" i="1"/>
  <c r="I34" i="1"/>
  <c r="H34" i="1"/>
  <c r="G34" i="1"/>
  <c r="F34" i="1"/>
  <c r="E34" i="1"/>
  <c r="P33" i="1"/>
  <c r="O33" i="1"/>
  <c r="N33" i="1"/>
  <c r="M33" i="1"/>
  <c r="L33" i="1"/>
  <c r="K33" i="1"/>
  <c r="J33" i="1"/>
  <c r="I33" i="1"/>
  <c r="H33" i="1"/>
  <c r="G33" i="1"/>
  <c r="F33" i="1"/>
  <c r="E33" i="1"/>
  <c r="P32" i="1"/>
  <c r="O32" i="1"/>
  <c r="N32" i="1"/>
  <c r="M32" i="1"/>
  <c r="L32" i="1"/>
  <c r="K32" i="1"/>
  <c r="J32" i="1"/>
  <c r="I32" i="1"/>
  <c r="H32" i="1"/>
  <c r="G32" i="1"/>
  <c r="F32" i="1"/>
  <c r="E32" i="1"/>
  <c r="P31" i="1"/>
  <c r="O31" i="1"/>
  <c r="N31" i="1"/>
  <c r="M31" i="1"/>
  <c r="L31" i="1"/>
  <c r="K31" i="1"/>
  <c r="J31" i="1"/>
  <c r="I31" i="1"/>
  <c r="H31" i="1"/>
  <c r="G31" i="1"/>
  <c r="F31" i="1"/>
  <c r="E31" i="1"/>
  <c r="P30" i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O28" i="1"/>
  <c r="N28" i="1"/>
  <c r="M28" i="1"/>
  <c r="L28" i="1"/>
  <c r="K28" i="1"/>
  <c r="J28" i="1"/>
  <c r="I28" i="1"/>
  <c r="H28" i="1"/>
  <c r="G28" i="1"/>
  <c r="F28" i="1"/>
  <c r="E28" i="1"/>
</calcChain>
</file>

<file path=xl/sharedStrings.xml><?xml version="1.0" encoding="utf-8"?>
<sst xmlns="http://schemas.openxmlformats.org/spreadsheetml/2006/main" count="142" uniqueCount="57">
  <si>
    <t>Population</t>
  </si>
  <si>
    <t>Linguistic_grouping</t>
  </si>
  <si>
    <t>Subsistence</t>
  </si>
  <si>
    <t>Phenotype</t>
  </si>
  <si>
    <t>A2</t>
  </si>
  <si>
    <t>A3b1</t>
  </si>
  <si>
    <t>B2a</t>
  </si>
  <si>
    <t>B2b</t>
  </si>
  <si>
    <t>E1b1a+L485</t>
  </si>
  <si>
    <t>E1b1a1</t>
  </si>
  <si>
    <t>E1b1a8a</t>
  </si>
  <si>
    <t>E1b1b</t>
  </si>
  <si>
    <t>E2</t>
  </si>
  <si>
    <t>G,I,K,R1</t>
  </si>
  <si>
    <t>n</t>
  </si>
  <si>
    <t>Herero</t>
  </si>
  <si>
    <t>Bantu</t>
  </si>
  <si>
    <t>Pastoralist</t>
  </si>
  <si>
    <t>Non-Khoisan</t>
  </si>
  <si>
    <t>Himba</t>
  </si>
  <si>
    <t>Kalanga</t>
  </si>
  <si>
    <t>Various</t>
  </si>
  <si>
    <t>Kgalagadi</t>
  </si>
  <si>
    <t>Mbukushu</t>
  </si>
  <si>
    <t>Owambo</t>
  </si>
  <si>
    <t>Tswana</t>
  </si>
  <si>
    <t>Damara</t>
  </si>
  <si>
    <t>Khoe-Kwadi</t>
  </si>
  <si>
    <t>ǁAni/Buga</t>
  </si>
  <si>
    <t>ǁXo</t>
  </si>
  <si>
    <t>Shua</t>
  </si>
  <si>
    <t>Tshwa</t>
  </si>
  <si>
    <t>Gǁana</t>
  </si>
  <si>
    <t>Forager</t>
  </si>
  <si>
    <t>Khoisan</t>
  </si>
  <si>
    <t>G|ui</t>
  </si>
  <si>
    <t>Naro</t>
  </si>
  <si>
    <t>Nama</t>
  </si>
  <si>
    <t>Haiǁom</t>
  </si>
  <si>
    <t>!Xuun</t>
  </si>
  <si>
    <t>Kx'a</t>
  </si>
  <si>
    <t>ǂHoan</t>
  </si>
  <si>
    <t>Ju|'hoan_North</t>
  </si>
  <si>
    <t>Ju|'hoan_South</t>
  </si>
  <si>
    <t>Taa_East</t>
  </si>
  <si>
    <t>Tuu</t>
  </si>
  <si>
    <t>Taa_North</t>
  </si>
  <si>
    <t>Taa_West</t>
  </si>
  <si>
    <t>Entire dataset</t>
  </si>
  <si>
    <t>Min</t>
  </si>
  <si>
    <t>Max</t>
  </si>
  <si>
    <t>Average</t>
  </si>
  <si>
    <t>Khoisan without Damara</t>
  </si>
  <si>
    <r>
      <rPr>
        <b/>
        <sz val="11"/>
        <color theme="1"/>
        <rFont val="Calibri"/>
        <family val="2"/>
        <scheme val="minor"/>
      </rPr>
      <t xml:space="preserve">Table S6. </t>
    </r>
    <r>
      <rPr>
        <sz val="11"/>
        <color theme="1"/>
        <rFont val="Calibri"/>
        <family val="2"/>
        <scheme val="minor"/>
      </rPr>
      <t>Table with major NRY haplogroup frequencies.</t>
    </r>
  </si>
  <si>
    <t>Khoisan-related haplogroups</t>
  </si>
  <si>
    <t>Bantu-related haplogroups</t>
  </si>
  <si>
    <t>Food-producers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</si>
</sst>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7030A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8"/>
      <name val="Calibri"/>
      <family val="2"/>
    </font>
    <font>
      <b/>
      <sz val="11"/>
      <color theme="9"/>
      <name val="Calibri"/>
      <family val="2"/>
    </font>
    <font>
      <b/>
      <sz val="11"/>
      <color rgb="FFFF0000"/>
      <name val="Calibri"/>
      <family val="2"/>
    </font>
    <font>
      <b/>
      <sz val="11"/>
      <color theme="7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CD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D1D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6" xfId="0" applyNumberFormat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2" fontId="0" fillId="0" borderId="10" xfId="0" applyNumberFormat="1" applyBorder="1" applyAlignment="1">
      <alignment horizontal="left"/>
    </xf>
    <xf numFmtId="2" fontId="5" fillId="0" borderId="9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2" fillId="5" borderId="3" xfId="0" applyFont="1" applyFill="1" applyBorder="1" applyAlignment="1">
      <alignment horizontal="left"/>
    </xf>
    <xf numFmtId="2" fontId="0" fillId="0" borderId="2" xfId="0" applyNumberFormat="1" applyBorder="1" applyAlignment="1">
      <alignment horizontal="left"/>
    </xf>
    <xf numFmtId="2" fontId="0" fillId="0" borderId="3" xfId="0" applyNumberFormat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2" fontId="0" fillId="0" borderId="9" xfId="0" applyNumberFormat="1" applyBorder="1" applyAlignment="1">
      <alignment horizontal="left"/>
    </xf>
    <xf numFmtId="0" fontId="10" fillId="6" borderId="3" xfId="0" applyFont="1" applyFill="1" applyBorder="1" applyAlignment="1">
      <alignment horizontal="left"/>
    </xf>
    <xf numFmtId="0" fontId="10" fillId="6" borderId="6" xfId="0" applyFont="1" applyFill="1" applyBorder="1" applyAlignment="1">
      <alignment horizontal="left"/>
    </xf>
    <xf numFmtId="0" fontId="10" fillId="6" borderId="10" xfId="0" applyFont="1" applyFill="1" applyBorder="1" applyAlignment="1">
      <alignment horizontal="left"/>
    </xf>
    <xf numFmtId="0" fontId="11" fillId="7" borderId="3" xfId="0" applyFont="1" applyFill="1" applyBorder="1" applyAlignment="1">
      <alignment horizontal="left"/>
    </xf>
    <xf numFmtId="0" fontId="11" fillId="7" borderId="6" xfId="0" applyFont="1" applyFill="1" applyBorder="1" applyAlignment="1">
      <alignment horizontal="left"/>
    </xf>
    <xf numFmtId="0" fontId="11" fillId="7" borderId="10" xfId="0" applyFont="1" applyFill="1" applyBorder="1" applyAlignment="1">
      <alignment horizontal="left"/>
    </xf>
    <xf numFmtId="0" fontId="0" fillId="0" borderId="0" xfId="0" applyBorder="1"/>
    <xf numFmtId="0" fontId="12" fillId="8" borderId="3" xfId="0" applyFont="1" applyFill="1" applyBorder="1" applyAlignment="1">
      <alignment horizontal="left"/>
    </xf>
    <xf numFmtId="0" fontId="12" fillId="8" borderId="6" xfId="0" applyFont="1" applyFill="1" applyBorder="1" applyAlignment="1">
      <alignment horizontal="left"/>
    </xf>
    <xf numFmtId="0" fontId="12" fillId="8" borderId="10" xfId="0" applyFont="1" applyFill="1" applyBorder="1" applyAlignment="1">
      <alignment horizontal="left"/>
    </xf>
    <xf numFmtId="0" fontId="13" fillId="9" borderId="3" xfId="0" applyFont="1" applyFill="1" applyBorder="1" applyAlignment="1">
      <alignment horizontal="left"/>
    </xf>
    <xf numFmtId="0" fontId="13" fillId="9" borderId="6" xfId="0" applyFont="1" applyFill="1" applyBorder="1" applyAlignment="1">
      <alignment horizontal="left"/>
    </xf>
    <xf numFmtId="0" fontId="13" fillId="9" borderId="10" xfId="0" applyFont="1" applyFill="1" applyBorder="1" applyAlignment="1">
      <alignment horizontal="left"/>
    </xf>
    <xf numFmtId="0" fontId="14" fillId="10" borderId="3" xfId="0" applyFont="1" applyFill="1" applyBorder="1" applyAlignment="1">
      <alignment horizontal="left"/>
    </xf>
    <xf numFmtId="0" fontId="14" fillId="10" borderId="6" xfId="0" applyFont="1" applyFill="1" applyBorder="1" applyAlignment="1">
      <alignment horizontal="left"/>
    </xf>
    <xf numFmtId="0" fontId="14" fillId="10" borderId="1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0" fillId="0" borderId="0" xfId="0" applyAlignment="1">
      <alignment wrapText="1"/>
    </xf>
    <xf numFmtId="0" fontId="14" fillId="10" borderId="1" xfId="0" applyFont="1" applyFill="1" applyBorder="1" applyAlignment="1">
      <alignment horizontal="center" vertical="center" textRotation="90" wrapText="1"/>
    </xf>
    <xf numFmtId="0" fontId="14" fillId="10" borderId="5" xfId="0" applyFont="1" applyFill="1" applyBorder="1" applyAlignment="1">
      <alignment horizontal="center" vertical="center" textRotation="90" wrapText="1"/>
    </xf>
    <xf numFmtId="0" fontId="14" fillId="10" borderId="8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5" xfId="0" applyFont="1" applyFill="1" applyBorder="1" applyAlignment="1">
      <alignment horizontal="center" vertical="center" textRotation="90" wrapText="1"/>
    </xf>
    <xf numFmtId="0" fontId="2" fillId="5" borderId="8" xfId="0" applyFont="1" applyFill="1" applyBorder="1" applyAlignment="1">
      <alignment horizontal="center" vertical="center" textRotation="90" wrapText="1"/>
    </xf>
    <xf numFmtId="0" fontId="10" fillId="6" borderId="1" xfId="0" applyFont="1" applyFill="1" applyBorder="1" applyAlignment="1">
      <alignment horizontal="center" vertical="center" textRotation="90" wrapText="1"/>
    </xf>
    <xf numFmtId="0" fontId="10" fillId="6" borderId="5" xfId="0" applyFont="1" applyFill="1" applyBorder="1" applyAlignment="1">
      <alignment horizontal="center" vertical="center" textRotation="90" wrapText="1"/>
    </xf>
    <xf numFmtId="0" fontId="10" fillId="6" borderId="8" xfId="0" applyFont="1" applyFill="1" applyBorder="1" applyAlignment="1">
      <alignment horizontal="center" vertical="center" textRotation="90" wrapText="1"/>
    </xf>
    <xf numFmtId="0" fontId="10" fillId="6" borderId="1" xfId="0" applyFont="1" applyFill="1" applyBorder="1" applyAlignment="1">
      <alignment horizontal="center" textRotation="90" wrapText="1"/>
    </xf>
    <xf numFmtId="0" fontId="10" fillId="6" borderId="5" xfId="0" applyFont="1" applyFill="1" applyBorder="1" applyAlignment="1">
      <alignment horizontal="center" textRotation="90" wrapText="1"/>
    </xf>
    <xf numFmtId="0" fontId="10" fillId="6" borderId="8" xfId="0" applyFont="1" applyFill="1" applyBorder="1" applyAlignment="1">
      <alignment horizontal="center" textRotation="90" wrapText="1"/>
    </xf>
    <xf numFmtId="0" fontId="11" fillId="7" borderId="1" xfId="0" applyFont="1" applyFill="1" applyBorder="1" applyAlignment="1">
      <alignment horizontal="center" vertical="center" textRotation="90" wrapText="1"/>
    </xf>
    <xf numFmtId="0" fontId="11" fillId="7" borderId="5" xfId="0" applyFont="1" applyFill="1" applyBorder="1" applyAlignment="1">
      <alignment horizontal="center" vertical="center" textRotation="90" wrapText="1"/>
    </xf>
    <xf numFmtId="0" fontId="11" fillId="7" borderId="8" xfId="0" applyFont="1" applyFill="1" applyBorder="1" applyAlignment="1">
      <alignment horizontal="center" vertical="center" textRotation="90" wrapText="1"/>
    </xf>
    <xf numFmtId="0" fontId="12" fillId="8" borderId="1" xfId="0" applyFont="1" applyFill="1" applyBorder="1" applyAlignment="1">
      <alignment horizontal="center" vertical="center" textRotation="90" wrapText="1"/>
    </xf>
    <xf numFmtId="0" fontId="12" fillId="8" borderId="5" xfId="0" applyFont="1" applyFill="1" applyBorder="1" applyAlignment="1">
      <alignment horizontal="center" vertical="center" textRotation="90" wrapText="1"/>
    </xf>
    <xf numFmtId="0" fontId="12" fillId="8" borderId="8" xfId="0" applyFont="1" applyFill="1" applyBorder="1" applyAlignment="1">
      <alignment horizontal="center" vertical="center" textRotation="90" wrapText="1"/>
    </xf>
    <xf numFmtId="0" fontId="13" fillId="9" borderId="1" xfId="0" applyFont="1" applyFill="1" applyBorder="1" applyAlignment="1">
      <alignment horizontal="center" vertical="center" textRotation="90" wrapText="1"/>
    </xf>
    <xf numFmtId="0" fontId="13" fillId="9" borderId="5" xfId="0" applyFont="1" applyFill="1" applyBorder="1" applyAlignment="1">
      <alignment horizontal="center" vertical="center" textRotation="90" wrapText="1"/>
    </xf>
    <xf numFmtId="0" fontId="13" fillId="9" borderId="8" xfId="0" applyFont="1" applyFill="1" applyBorder="1" applyAlignment="1">
      <alignment horizontal="center" vertical="center" textRotation="90" wrapText="1"/>
    </xf>
    <xf numFmtId="2" fontId="0" fillId="0" borderId="5" xfId="0" applyNumberFormat="1" applyFill="1" applyBorder="1" applyAlignment="1">
      <alignment horizontal="left"/>
    </xf>
    <xf numFmtId="2" fontId="0" fillId="0" borderId="6" xfId="0" applyNumberFormat="1" applyFill="1" applyBorder="1" applyAlignment="1">
      <alignment horizontal="left"/>
    </xf>
    <xf numFmtId="2" fontId="0" fillId="0" borderId="8" xfId="0" applyNumberFormat="1" applyFill="1" applyBorder="1" applyAlignment="1">
      <alignment horizontal="left"/>
    </xf>
    <xf numFmtId="2" fontId="0" fillId="0" borderId="10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workbookViewId="0">
      <selection activeCell="E4" sqref="E4:F27"/>
    </sheetView>
  </sheetViews>
  <sheetFormatPr defaultRowHeight="15" x14ac:dyDescent="0.25"/>
  <cols>
    <col min="1" max="1" width="15.140625" bestFit="1" customWidth="1"/>
    <col min="2" max="2" width="18.42578125" bestFit="1" customWidth="1"/>
    <col min="3" max="3" width="15.85546875" customWidth="1"/>
    <col min="4" max="4" width="12.42578125" bestFit="1" customWidth="1"/>
    <col min="5" max="5" width="27.140625" bestFit="1" customWidth="1"/>
    <col min="6" max="6" width="25.140625" bestFit="1" customWidth="1"/>
    <col min="7" max="17" width="12.7109375" customWidth="1"/>
  </cols>
  <sheetData>
    <row r="1" spans="1:17" x14ac:dyDescent="0.25">
      <c r="A1" s="49" t="s">
        <v>53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3" spans="1:17" x14ac:dyDescent="0.25">
      <c r="A3" s="1" t="s">
        <v>0</v>
      </c>
      <c r="B3" s="2" t="s">
        <v>1</v>
      </c>
      <c r="C3" s="2" t="s">
        <v>2</v>
      </c>
      <c r="D3" s="2" t="s">
        <v>3</v>
      </c>
      <c r="E3" s="3" t="s">
        <v>54</v>
      </c>
      <c r="F3" s="4" t="s">
        <v>55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6" t="s">
        <v>14</v>
      </c>
    </row>
    <row r="4" spans="1:17" x14ac:dyDescent="0.25">
      <c r="A4" s="7" t="s">
        <v>15</v>
      </c>
      <c r="B4" s="44" t="s">
        <v>16</v>
      </c>
      <c r="C4" s="8" t="s">
        <v>17</v>
      </c>
      <c r="D4" s="8" t="s">
        <v>18</v>
      </c>
      <c r="E4" s="71">
        <v>17.241379310344801</v>
      </c>
      <c r="F4" s="72">
        <v>75.862068965517253</v>
      </c>
      <c r="G4" s="10">
        <v>0</v>
      </c>
      <c r="H4" s="10">
        <v>10.344827586206897</v>
      </c>
      <c r="I4" s="10">
        <v>3.4482758620689653</v>
      </c>
      <c r="J4" s="10">
        <v>6.8965517241379306</v>
      </c>
      <c r="K4" s="10">
        <v>41.379310344827587</v>
      </c>
      <c r="L4" s="10">
        <v>10.344827586206897</v>
      </c>
      <c r="M4" s="10">
        <v>24.137931034482758</v>
      </c>
      <c r="N4" s="10">
        <v>0</v>
      </c>
      <c r="O4" s="10">
        <v>0</v>
      </c>
      <c r="P4" s="10">
        <v>3.4482758620689653</v>
      </c>
      <c r="Q4" s="11">
        <v>29</v>
      </c>
    </row>
    <row r="5" spans="1:17" x14ac:dyDescent="0.25">
      <c r="A5" s="7" t="s">
        <v>19</v>
      </c>
      <c r="B5" s="44" t="s">
        <v>16</v>
      </c>
      <c r="C5" s="8" t="s">
        <v>17</v>
      </c>
      <c r="D5" s="8" t="s">
        <v>18</v>
      </c>
      <c r="E5" s="71">
        <v>0</v>
      </c>
      <c r="F5" s="72">
        <v>85.714285714285722</v>
      </c>
      <c r="G5" s="10">
        <v>0</v>
      </c>
      <c r="H5" s="10">
        <v>0</v>
      </c>
      <c r="I5" s="10">
        <v>9.5238095238095237</v>
      </c>
      <c r="J5" s="10">
        <v>0</v>
      </c>
      <c r="K5" s="10">
        <v>52.380952380952387</v>
      </c>
      <c r="L5" s="10">
        <v>0</v>
      </c>
      <c r="M5" s="10">
        <v>33.333333333333329</v>
      </c>
      <c r="N5" s="10">
        <v>0</v>
      </c>
      <c r="O5" s="10">
        <v>0</v>
      </c>
      <c r="P5" s="10">
        <v>4.7619047619047619</v>
      </c>
      <c r="Q5" s="11">
        <v>21</v>
      </c>
    </row>
    <row r="6" spans="1:17" x14ac:dyDescent="0.25">
      <c r="A6" s="7" t="s">
        <v>20</v>
      </c>
      <c r="B6" s="44" t="s">
        <v>16</v>
      </c>
      <c r="C6" s="8" t="s">
        <v>56</v>
      </c>
      <c r="D6" s="8" t="s">
        <v>18</v>
      </c>
      <c r="E6" s="71">
        <v>0</v>
      </c>
      <c r="F6" s="72">
        <v>78.94736842105263</v>
      </c>
      <c r="G6" s="10">
        <v>0</v>
      </c>
      <c r="H6" s="10">
        <v>0</v>
      </c>
      <c r="I6" s="10">
        <v>10.526315789473683</v>
      </c>
      <c r="J6" s="10">
        <v>0</v>
      </c>
      <c r="K6" s="10">
        <v>47.368421052631575</v>
      </c>
      <c r="L6" s="10">
        <v>0</v>
      </c>
      <c r="M6" s="10">
        <v>31.578947368421051</v>
      </c>
      <c r="N6" s="10">
        <v>5.2631578947368416</v>
      </c>
      <c r="O6" s="10">
        <v>0</v>
      </c>
      <c r="P6" s="10">
        <v>5.2631578947368416</v>
      </c>
      <c r="Q6" s="11">
        <v>19</v>
      </c>
    </row>
    <row r="7" spans="1:17" x14ac:dyDescent="0.25">
      <c r="A7" s="7" t="s">
        <v>22</v>
      </c>
      <c r="B7" s="44" t="s">
        <v>16</v>
      </c>
      <c r="C7" s="8" t="s">
        <v>56</v>
      </c>
      <c r="D7" s="8" t="s">
        <v>18</v>
      </c>
      <c r="E7" s="71">
        <v>14.285714285714285</v>
      </c>
      <c r="F7" s="72">
        <v>42.857142857142854</v>
      </c>
      <c r="G7" s="10">
        <v>0</v>
      </c>
      <c r="H7" s="10">
        <v>9.5238095238095237</v>
      </c>
      <c r="I7" s="10">
        <v>38.095238095238095</v>
      </c>
      <c r="J7" s="10">
        <v>4.7619047619047619</v>
      </c>
      <c r="K7" s="10">
        <v>9.5238095238095237</v>
      </c>
      <c r="L7" s="10">
        <v>4.7619047619047619</v>
      </c>
      <c r="M7" s="10">
        <v>23.809523809523807</v>
      </c>
      <c r="N7" s="10">
        <v>4.7619047619047619</v>
      </c>
      <c r="O7" s="10">
        <v>4.7619047619047619</v>
      </c>
      <c r="P7" s="10">
        <v>0</v>
      </c>
      <c r="Q7" s="11">
        <v>21</v>
      </c>
    </row>
    <row r="8" spans="1:17" x14ac:dyDescent="0.25">
      <c r="A8" s="7" t="s">
        <v>23</v>
      </c>
      <c r="B8" s="44" t="s">
        <v>16</v>
      </c>
      <c r="C8" s="8" t="s">
        <v>56</v>
      </c>
      <c r="D8" s="8" t="s">
        <v>18</v>
      </c>
      <c r="E8" s="71">
        <v>0</v>
      </c>
      <c r="F8" s="72">
        <v>100</v>
      </c>
      <c r="G8" s="10">
        <v>0</v>
      </c>
      <c r="H8" s="10">
        <v>0</v>
      </c>
      <c r="I8" s="10">
        <v>0</v>
      </c>
      <c r="J8" s="10">
        <v>0</v>
      </c>
      <c r="K8" s="10">
        <v>41.666666666666671</v>
      </c>
      <c r="L8" s="10">
        <v>0</v>
      </c>
      <c r="M8" s="10">
        <v>41.666666666666671</v>
      </c>
      <c r="N8" s="10">
        <v>0</v>
      </c>
      <c r="O8" s="10">
        <v>16.666666666666664</v>
      </c>
      <c r="P8" s="10">
        <v>0</v>
      </c>
      <c r="Q8" s="11">
        <v>12</v>
      </c>
    </row>
    <row r="9" spans="1:17" x14ac:dyDescent="0.25">
      <c r="A9" s="7" t="s">
        <v>24</v>
      </c>
      <c r="B9" s="44" t="s">
        <v>16</v>
      </c>
      <c r="C9" s="8" t="s">
        <v>56</v>
      </c>
      <c r="D9" s="8" t="s">
        <v>18</v>
      </c>
      <c r="E9" s="71">
        <v>0</v>
      </c>
      <c r="F9" s="72">
        <v>95</v>
      </c>
      <c r="G9" s="10">
        <v>0</v>
      </c>
      <c r="H9" s="10">
        <v>0</v>
      </c>
      <c r="I9" s="10">
        <v>5</v>
      </c>
      <c r="J9" s="10">
        <v>0</v>
      </c>
      <c r="K9" s="10">
        <v>45</v>
      </c>
      <c r="L9" s="10">
        <v>5</v>
      </c>
      <c r="M9" s="10">
        <v>40</v>
      </c>
      <c r="N9" s="10">
        <v>0</v>
      </c>
      <c r="O9" s="10">
        <v>5</v>
      </c>
      <c r="P9" s="10">
        <v>0</v>
      </c>
      <c r="Q9" s="11">
        <v>20</v>
      </c>
    </row>
    <row r="10" spans="1:17" x14ac:dyDescent="0.25">
      <c r="A10" s="7" t="s">
        <v>25</v>
      </c>
      <c r="B10" s="44" t="s">
        <v>16</v>
      </c>
      <c r="C10" s="8" t="s">
        <v>56</v>
      </c>
      <c r="D10" s="8" t="s">
        <v>18</v>
      </c>
      <c r="E10" s="71">
        <v>0</v>
      </c>
      <c r="F10" s="72">
        <v>66.666666666666657</v>
      </c>
      <c r="G10" s="10">
        <v>0</v>
      </c>
      <c r="H10" s="10">
        <v>0</v>
      </c>
      <c r="I10" s="10">
        <v>27.777777777777779</v>
      </c>
      <c r="J10" s="10">
        <v>0</v>
      </c>
      <c r="K10" s="10">
        <v>11.111111111111111</v>
      </c>
      <c r="L10" s="10">
        <v>0</v>
      </c>
      <c r="M10" s="10">
        <v>38.888888888888893</v>
      </c>
      <c r="N10" s="10">
        <v>5.5555555555555554</v>
      </c>
      <c r="O10" s="10">
        <v>16.666666666666664</v>
      </c>
      <c r="P10" s="10">
        <v>0</v>
      </c>
      <c r="Q10" s="11">
        <v>18</v>
      </c>
    </row>
    <row r="11" spans="1:17" x14ac:dyDescent="0.25">
      <c r="A11" s="12" t="s">
        <v>26</v>
      </c>
      <c r="B11" s="45" t="s">
        <v>27</v>
      </c>
      <c r="C11" s="8" t="s">
        <v>21</v>
      </c>
      <c r="D11" s="8" t="s">
        <v>18</v>
      </c>
      <c r="E11" s="71">
        <v>11.111111111111111</v>
      </c>
      <c r="F11" s="72">
        <v>75</v>
      </c>
      <c r="G11" s="10">
        <v>0</v>
      </c>
      <c r="H11" s="10">
        <v>8.3333333333333321</v>
      </c>
      <c r="I11" s="10">
        <v>0</v>
      </c>
      <c r="J11" s="10">
        <v>2.7777777777777777</v>
      </c>
      <c r="K11" s="10">
        <v>50</v>
      </c>
      <c r="L11" s="10">
        <v>5.5555555555555554</v>
      </c>
      <c r="M11" s="10">
        <v>16.666666666666664</v>
      </c>
      <c r="N11" s="10">
        <v>0</v>
      </c>
      <c r="O11" s="10">
        <v>2.7777777777777777</v>
      </c>
      <c r="P11" s="10">
        <v>13.888888888888889</v>
      </c>
      <c r="Q11" s="11">
        <v>36</v>
      </c>
    </row>
    <row r="12" spans="1:17" x14ac:dyDescent="0.25">
      <c r="A12" s="12" t="s">
        <v>28</v>
      </c>
      <c r="B12" s="45" t="s">
        <v>27</v>
      </c>
      <c r="C12" s="8" t="s">
        <v>21</v>
      </c>
      <c r="D12" s="8" t="s">
        <v>18</v>
      </c>
      <c r="E12" s="71">
        <v>25</v>
      </c>
      <c r="F12" s="72">
        <v>33.333333333333336</v>
      </c>
      <c r="G12" s="10">
        <v>0</v>
      </c>
      <c r="H12" s="10">
        <v>20.833333333333336</v>
      </c>
      <c r="I12" s="10">
        <v>8.3333333333333321</v>
      </c>
      <c r="J12" s="10">
        <v>4.1666666666666661</v>
      </c>
      <c r="K12" s="10">
        <v>4.1666666666666661</v>
      </c>
      <c r="L12" s="10">
        <v>0</v>
      </c>
      <c r="M12" s="10">
        <v>29.166666666666668</v>
      </c>
      <c r="N12" s="10">
        <v>33.333333333333329</v>
      </c>
      <c r="O12" s="10">
        <v>0</v>
      </c>
      <c r="P12" s="10">
        <v>0</v>
      </c>
      <c r="Q12" s="11">
        <v>24</v>
      </c>
    </row>
    <row r="13" spans="1:17" x14ac:dyDescent="0.25">
      <c r="A13" s="12" t="s">
        <v>29</v>
      </c>
      <c r="B13" s="45" t="s">
        <v>27</v>
      </c>
      <c r="C13" s="8" t="s">
        <v>21</v>
      </c>
      <c r="D13" s="8" t="s">
        <v>18</v>
      </c>
      <c r="E13" s="71">
        <v>20</v>
      </c>
      <c r="F13" s="72">
        <v>55.000000000000007</v>
      </c>
      <c r="G13" s="10">
        <v>0</v>
      </c>
      <c r="H13" s="10">
        <v>20</v>
      </c>
      <c r="I13" s="10">
        <v>0</v>
      </c>
      <c r="J13" s="10">
        <v>0</v>
      </c>
      <c r="K13" s="10">
        <v>20</v>
      </c>
      <c r="L13" s="10">
        <v>0</v>
      </c>
      <c r="M13" s="10">
        <v>35</v>
      </c>
      <c r="N13" s="10">
        <v>25</v>
      </c>
      <c r="O13" s="10">
        <v>0</v>
      </c>
      <c r="P13" s="10">
        <v>0</v>
      </c>
      <c r="Q13" s="11">
        <v>20</v>
      </c>
    </row>
    <row r="14" spans="1:17" x14ac:dyDescent="0.25">
      <c r="A14" s="12" t="s">
        <v>30</v>
      </c>
      <c r="B14" s="45" t="s">
        <v>27</v>
      </c>
      <c r="C14" s="8" t="s">
        <v>21</v>
      </c>
      <c r="D14" s="8" t="s">
        <v>18</v>
      </c>
      <c r="E14" s="71">
        <v>12.5</v>
      </c>
      <c r="F14" s="72">
        <v>75</v>
      </c>
      <c r="G14" s="10">
        <v>0</v>
      </c>
      <c r="H14" s="10">
        <v>8.3333333333333321</v>
      </c>
      <c r="I14" s="10">
        <v>8.3333333333333321</v>
      </c>
      <c r="J14" s="10">
        <v>4.1666666666666661</v>
      </c>
      <c r="K14" s="10">
        <v>16.666666666666664</v>
      </c>
      <c r="L14" s="10">
        <v>8.3333333333333321</v>
      </c>
      <c r="M14" s="10">
        <v>50</v>
      </c>
      <c r="N14" s="10">
        <v>4.1666666666666661</v>
      </c>
      <c r="O14" s="10">
        <v>0</v>
      </c>
      <c r="P14" s="10">
        <v>0</v>
      </c>
      <c r="Q14" s="11">
        <v>24</v>
      </c>
    </row>
    <row r="15" spans="1:17" x14ac:dyDescent="0.25">
      <c r="A15" s="12" t="s">
        <v>31</v>
      </c>
      <c r="B15" s="45" t="s">
        <v>27</v>
      </c>
      <c r="C15" s="8" t="s">
        <v>21</v>
      </c>
      <c r="D15" s="8" t="s">
        <v>18</v>
      </c>
      <c r="E15" s="71">
        <v>53.333333333333336</v>
      </c>
      <c r="F15" s="72">
        <v>20</v>
      </c>
      <c r="G15" s="10">
        <v>6.666666666666667</v>
      </c>
      <c r="H15" s="10">
        <v>13.333333333333334</v>
      </c>
      <c r="I15" s="10">
        <v>0</v>
      </c>
      <c r="J15" s="10">
        <v>33.333333333333329</v>
      </c>
      <c r="K15" s="10">
        <v>13.333333333333334</v>
      </c>
      <c r="L15" s="10">
        <v>0</v>
      </c>
      <c r="M15" s="10">
        <v>6.666666666666667</v>
      </c>
      <c r="N15" s="10">
        <v>20</v>
      </c>
      <c r="O15" s="10">
        <v>0</v>
      </c>
      <c r="P15" s="10">
        <v>6.666666666666667</v>
      </c>
      <c r="Q15" s="11">
        <v>15</v>
      </c>
    </row>
    <row r="16" spans="1:17" x14ac:dyDescent="0.25">
      <c r="A16" s="12" t="s">
        <v>32</v>
      </c>
      <c r="B16" s="45" t="s">
        <v>27</v>
      </c>
      <c r="C16" s="8" t="s">
        <v>33</v>
      </c>
      <c r="D16" s="8" t="s">
        <v>34</v>
      </c>
      <c r="E16" s="71">
        <v>0</v>
      </c>
      <c r="F16" s="72">
        <v>15.789473684210501</v>
      </c>
      <c r="G16" s="10">
        <v>0</v>
      </c>
      <c r="H16" s="10">
        <v>0</v>
      </c>
      <c r="I16" s="10">
        <v>78.94736842105263</v>
      </c>
      <c r="J16" s="10">
        <v>0</v>
      </c>
      <c r="K16" s="10">
        <v>0</v>
      </c>
      <c r="L16" s="10">
        <v>10.526315789473683</v>
      </c>
      <c r="M16" s="10">
        <v>5.2631578947368416</v>
      </c>
      <c r="N16" s="10">
        <v>5.2631578947368416</v>
      </c>
      <c r="O16" s="10">
        <v>0</v>
      </c>
      <c r="P16" s="10">
        <v>0</v>
      </c>
      <c r="Q16" s="11">
        <v>19</v>
      </c>
    </row>
    <row r="17" spans="1:17" x14ac:dyDescent="0.25">
      <c r="A17" s="12" t="s">
        <v>35</v>
      </c>
      <c r="B17" s="45" t="s">
        <v>27</v>
      </c>
      <c r="C17" s="8" t="s">
        <v>33</v>
      </c>
      <c r="D17" s="8" t="s">
        <v>34</v>
      </c>
      <c r="E17" s="71">
        <v>66.666666666666671</v>
      </c>
      <c r="F17" s="72">
        <v>11.111111111111111</v>
      </c>
      <c r="G17" s="10">
        <v>50</v>
      </c>
      <c r="H17" s="10">
        <v>5.5555555555555554</v>
      </c>
      <c r="I17" s="10">
        <v>16.666666666666664</v>
      </c>
      <c r="J17" s="10">
        <v>11.111111111111111</v>
      </c>
      <c r="K17" s="10">
        <v>0</v>
      </c>
      <c r="L17" s="10">
        <v>0</v>
      </c>
      <c r="M17" s="10">
        <v>11.111111111111111</v>
      </c>
      <c r="N17" s="10">
        <v>5.5555555555555554</v>
      </c>
      <c r="O17" s="10">
        <v>0</v>
      </c>
      <c r="P17" s="10">
        <v>0</v>
      </c>
      <c r="Q17" s="11">
        <v>18</v>
      </c>
    </row>
    <row r="18" spans="1:17" x14ac:dyDescent="0.25">
      <c r="A18" s="12" t="s">
        <v>36</v>
      </c>
      <c r="B18" s="45" t="s">
        <v>27</v>
      </c>
      <c r="C18" s="8" t="s">
        <v>33</v>
      </c>
      <c r="D18" s="8" t="s">
        <v>34</v>
      </c>
      <c r="E18" s="71">
        <v>80.952380952380949</v>
      </c>
      <c r="F18" s="72">
        <v>4.7619047619047619</v>
      </c>
      <c r="G18" s="10">
        <v>28.571428571428569</v>
      </c>
      <c r="H18" s="10">
        <v>42.857142857142854</v>
      </c>
      <c r="I18" s="10">
        <v>0</v>
      </c>
      <c r="J18" s="10">
        <v>9.5238095238095237</v>
      </c>
      <c r="K18" s="10">
        <v>4.7619047619047619</v>
      </c>
      <c r="L18" s="10">
        <v>0</v>
      </c>
      <c r="M18" s="10">
        <v>0</v>
      </c>
      <c r="N18" s="10">
        <v>9.5238095238095237</v>
      </c>
      <c r="O18" s="10">
        <v>0</v>
      </c>
      <c r="P18" s="10">
        <v>4.7619047619047619</v>
      </c>
      <c r="Q18" s="11">
        <v>21</v>
      </c>
    </row>
    <row r="19" spans="1:17" x14ac:dyDescent="0.25">
      <c r="A19" s="12" t="s">
        <v>37</v>
      </c>
      <c r="B19" s="45" t="s">
        <v>27</v>
      </c>
      <c r="C19" s="8" t="s">
        <v>17</v>
      </c>
      <c r="D19" s="8" t="s">
        <v>34</v>
      </c>
      <c r="E19" s="71">
        <v>32.142857142857139</v>
      </c>
      <c r="F19" s="72">
        <v>17.857142857142854</v>
      </c>
      <c r="G19" s="10">
        <v>0</v>
      </c>
      <c r="H19" s="10">
        <v>28.571428571428569</v>
      </c>
      <c r="I19" s="10">
        <v>0</v>
      </c>
      <c r="J19" s="10">
        <v>3.5714285714285712</v>
      </c>
      <c r="K19" s="10">
        <v>7.1428571428571423</v>
      </c>
      <c r="L19" s="10">
        <v>0</v>
      </c>
      <c r="M19" s="10">
        <v>10.714285714285714</v>
      </c>
      <c r="N19" s="10">
        <v>17.857142857142858</v>
      </c>
      <c r="O19" s="10">
        <v>0</v>
      </c>
      <c r="P19" s="10">
        <v>32.142857142857146</v>
      </c>
      <c r="Q19" s="11">
        <v>28</v>
      </c>
    </row>
    <row r="20" spans="1:17" x14ac:dyDescent="0.25">
      <c r="A20" s="12" t="s">
        <v>38</v>
      </c>
      <c r="B20" s="45" t="s">
        <v>27</v>
      </c>
      <c r="C20" s="8" t="s">
        <v>33</v>
      </c>
      <c r="D20" s="8" t="s">
        <v>34</v>
      </c>
      <c r="E20" s="71">
        <v>45.945945945945951</v>
      </c>
      <c r="F20" s="72">
        <v>51.351351351351362</v>
      </c>
      <c r="G20" s="10">
        <v>2.7027027027027026</v>
      </c>
      <c r="H20" s="10">
        <v>37.837837837837839</v>
      </c>
      <c r="I20" s="10">
        <v>0</v>
      </c>
      <c r="J20" s="10">
        <v>5.4054054054054053</v>
      </c>
      <c r="K20" s="10">
        <v>21.621621621621621</v>
      </c>
      <c r="L20" s="10">
        <v>0</v>
      </c>
      <c r="M20" s="10">
        <v>27.027027027027028</v>
      </c>
      <c r="N20" s="10">
        <v>2.7027027027027026</v>
      </c>
      <c r="O20" s="10">
        <v>2.7027027027027026</v>
      </c>
      <c r="P20" s="10">
        <v>0</v>
      </c>
      <c r="Q20" s="11">
        <v>37</v>
      </c>
    </row>
    <row r="21" spans="1:17" x14ac:dyDescent="0.25">
      <c r="A21" s="13" t="s">
        <v>39</v>
      </c>
      <c r="B21" s="46" t="s">
        <v>40</v>
      </c>
      <c r="C21" s="8" t="s">
        <v>33</v>
      </c>
      <c r="D21" s="8" t="s">
        <v>34</v>
      </c>
      <c r="E21" s="71">
        <v>52</v>
      </c>
      <c r="F21" s="72">
        <v>24.000000000000004</v>
      </c>
      <c r="G21" s="10">
        <v>16</v>
      </c>
      <c r="H21" s="10">
        <v>32</v>
      </c>
      <c r="I21" s="10">
        <v>0</v>
      </c>
      <c r="J21" s="10">
        <v>4</v>
      </c>
      <c r="K21" s="10">
        <v>4</v>
      </c>
      <c r="L21" s="10">
        <v>0</v>
      </c>
      <c r="M21" s="10">
        <v>20</v>
      </c>
      <c r="N21" s="10">
        <v>24</v>
      </c>
      <c r="O21" s="10">
        <v>0</v>
      </c>
      <c r="P21" s="10">
        <v>0</v>
      </c>
      <c r="Q21" s="11">
        <v>25</v>
      </c>
    </row>
    <row r="22" spans="1:17" x14ac:dyDescent="0.25">
      <c r="A22" s="13" t="s">
        <v>41</v>
      </c>
      <c r="B22" s="46" t="s">
        <v>40</v>
      </c>
      <c r="C22" s="8" t="s">
        <v>33</v>
      </c>
      <c r="D22" s="8" t="s">
        <v>34</v>
      </c>
      <c r="E22" s="71">
        <v>23.076923076923077</v>
      </c>
      <c r="F22" s="72">
        <v>38.461538461538467</v>
      </c>
      <c r="G22" s="10">
        <v>23.076923076923077</v>
      </c>
      <c r="H22" s="10">
        <v>0</v>
      </c>
      <c r="I22" s="10">
        <v>0</v>
      </c>
      <c r="J22" s="10">
        <v>0</v>
      </c>
      <c r="K22" s="10">
        <v>7.6923076923076925</v>
      </c>
      <c r="L22" s="10">
        <v>0</v>
      </c>
      <c r="M22" s="10">
        <v>30.76923076923077</v>
      </c>
      <c r="N22" s="10">
        <v>38.461538461538467</v>
      </c>
      <c r="O22" s="10">
        <v>0</v>
      </c>
      <c r="P22" s="10">
        <v>0</v>
      </c>
      <c r="Q22" s="11">
        <v>13</v>
      </c>
    </row>
    <row r="23" spans="1:17" x14ac:dyDescent="0.25">
      <c r="A23" s="13" t="s">
        <v>42</v>
      </c>
      <c r="B23" s="46" t="s">
        <v>40</v>
      </c>
      <c r="C23" s="8" t="s">
        <v>33</v>
      </c>
      <c r="D23" s="8" t="s">
        <v>34</v>
      </c>
      <c r="E23" s="71">
        <v>90.909090909090907</v>
      </c>
      <c r="F23" s="72">
        <v>9.0909090909090917</v>
      </c>
      <c r="G23" s="10">
        <v>13.636363636363635</v>
      </c>
      <c r="H23" s="10">
        <v>22.727272727272727</v>
      </c>
      <c r="I23" s="10">
        <v>0</v>
      </c>
      <c r="J23" s="10">
        <v>54.54545454545454</v>
      </c>
      <c r="K23" s="10">
        <v>0</v>
      </c>
      <c r="L23" s="10">
        <v>0</v>
      </c>
      <c r="M23" s="10">
        <v>9.0909090909090917</v>
      </c>
      <c r="N23" s="10">
        <v>0</v>
      </c>
      <c r="O23" s="10">
        <v>0</v>
      </c>
      <c r="P23" s="10">
        <v>0</v>
      </c>
      <c r="Q23" s="11">
        <v>22</v>
      </c>
    </row>
    <row r="24" spans="1:17" x14ac:dyDescent="0.25">
      <c r="A24" s="13" t="s">
        <v>43</v>
      </c>
      <c r="B24" s="46" t="s">
        <v>40</v>
      </c>
      <c r="C24" s="8" t="s">
        <v>33</v>
      </c>
      <c r="D24" s="8" t="s">
        <v>34</v>
      </c>
      <c r="E24" s="71">
        <v>76.666666666666657</v>
      </c>
      <c r="F24" s="72">
        <v>3.3333333333333335</v>
      </c>
      <c r="G24" s="10">
        <v>30</v>
      </c>
      <c r="H24" s="10">
        <v>23.333333333333332</v>
      </c>
      <c r="I24" s="10">
        <v>0</v>
      </c>
      <c r="J24" s="10">
        <v>23.333333333333332</v>
      </c>
      <c r="K24" s="10">
        <v>3.3333333333333335</v>
      </c>
      <c r="L24" s="10">
        <v>0</v>
      </c>
      <c r="M24" s="10">
        <v>0</v>
      </c>
      <c r="N24" s="10">
        <v>20</v>
      </c>
      <c r="O24" s="10">
        <v>0</v>
      </c>
      <c r="P24" s="10">
        <v>0</v>
      </c>
      <c r="Q24" s="11">
        <v>30</v>
      </c>
    </row>
    <row r="25" spans="1:17" x14ac:dyDescent="0.25">
      <c r="A25" s="14" t="s">
        <v>44</v>
      </c>
      <c r="B25" s="47" t="s">
        <v>45</v>
      </c>
      <c r="C25" s="8" t="s">
        <v>33</v>
      </c>
      <c r="D25" s="8" t="s">
        <v>34</v>
      </c>
      <c r="E25" s="71">
        <v>38.095238095238095</v>
      </c>
      <c r="F25" s="72">
        <v>33.333333333333329</v>
      </c>
      <c r="G25" s="10">
        <v>14.285714285714285</v>
      </c>
      <c r="H25" s="10">
        <v>9.5238095238095237</v>
      </c>
      <c r="I25" s="10">
        <v>14.285714285714285</v>
      </c>
      <c r="J25" s="10">
        <v>14.285714285714285</v>
      </c>
      <c r="K25" s="10">
        <v>19.047619047619047</v>
      </c>
      <c r="L25" s="10">
        <v>0</v>
      </c>
      <c r="M25" s="10">
        <v>9.5238095238095237</v>
      </c>
      <c r="N25" s="10">
        <v>9.5238095238095237</v>
      </c>
      <c r="O25" s="10">
        <v>4.7619047619047619</v>
      </c>
      <c r="P25" s="10">
        <v>4.7619047619047619</v>
      </c>
      <c r="Q25" s="11">
        <v>21</v>
      </c>
    </row>
    <row r="26" spans="1:17" x14ac:dyDescent="0.25">
      <c r="A26" s="14" t="s">
        <v>46</v>
      </c>
      <c r="B26" s="47" t="s">
        <v>45</v>
      </c>
      <c r="C26" s="8" t="s">
        <v>33</v>
      </c>
      <c r="D26" s="8" t="s">
        <v>34</v>
      </c>
      <c r="E26" s="71">
        <v>34.782608695652172</v>
      </c>
      <c r="F26" s="72">
        <v>8.695652173913043</v>
      </c>
      <c r="G26" s="10">
        <v>21.739130434782609</v>
      </c>
      <c r="H26" s="10">
        <v>4.3478260869565215</v>
      </c>
      <c r="I26" s="10">
        <v>30.434782608695656</v>
      </c>
      <c r="J26" s="10">
        <v>8.695652173913043</v>
      </c>
      <c r="K26" s="10">
        <v>0</v>
      </c>
      <c r="L26" s="10">
        <v>0</v>
      </c>
      <c r="M26" s="10">
        <v>4.3478260869565215</v>
      </c>
      <c r="N26" s="10">
        <v>26.086956521739129</v>
      </c>
      <c r="O26" s="10">
        <v>4.3478260869565215</v>
      </c>
      <c r="P26" s="10">
        <v>0</v>
      </c>
      <c r="Q26" s="11">
        <v>23</v>
      </c>
    </row>
    <row r="27" spans="1:17" x14ac:dyDescent="0.25">
      <c r="A27" s="15" t="s">
        <v>47</v>
      </c>
      <c r="B27" s="48" t="s">
        <v>45</v>
      </c>
      <c r="C27" s="16" t="s">
        <v>33</v>
      </c>
      <c r="D27" s="16" t="s">
        <v>34</v>
      </c>
      <c r="E27" s="73">
        <v>51.612903225806448</v>
      </c>
      <c r="F27" s="74">
        <v>29.032258064516125</v>
      </c>
      <c r="G27" s="18">
        <v>16.129032258064516</v>
      </c>
      <c r="H27" s="18">
        <v>22.58064516129032</v>
      </c>
      <c r="I27" s="18">
        <v>6.4516129032258061</v>
      </c>
      <c r="J27" s="18">
        <v>12.903225806451612</v>
      </c>
      <c r="K27" s="18">
        <v>12.903225806451612</v>
      </c>
      <c r="L27" s="18">
        <v>0</v>
      </c>
      <c r="M27" s="18">
        <v>12.903225806451612</v>
      </c>
      <c r="N27" s="18">
        <v>12.903225806451612</v>
      </c>
      <c r="O27" s="18">
        <v>3.225806451612903</v>
      </c>
      <c r="P27" s="18">
        <v>0</v>
      </c>
      <c r="Q27" s="19">
        <v>31</v>
      </c>
    </row>
    <row r="28" spans="1:17" x14ac:dyDescent="0.25">
      <c r="A28" s="20"/>
      <c r="B28" s="20"/>
      <c r="C28" s="53" t="s">
        <v>48</v>
      </c>
      <c r="D28" s="21" t="s">
        <v>49</v>
      </c>
      <c r="E28" s="22">
        <f t="shared" ref="E28:O28" si="0">MIN(E4:E27)</f>
        <v>0</v>
      </c>
      <c r="F28" s="22">
        <f t="shared" si="0"/>
        <v>3.3333333333333335</v>
      </c>
      <c r="G28" s="22">
        <f t="shared" si="0"/>
        <v>0</v>
      </c>
      <c r="H28" s="22">
        <f t="shared" si="0"/>
        <v>0</v>
      </c>
      <c r="I28" s="22">
        <f t="shared" si="0"/>
        <v>0</v>
      </c>
      <c r="J28" s="22">
        <f t="shared" si="0"/>
        <v>0</v>
      </c>
      <c r="K28" s="22">
        <f t="shared" si="0"/>
        <v>0</v>
      </c>
      <c r="L28" s="22">
        <f t="shared" si="0"/>
        <v>0</v>
      </c>
      <c r="M28" s="22">
        <f t="shared" si="0"/>
        <v>0</v>
      </c>
      <c r="N28" s="22">
        <f t="shared" si="0"/>
        <v>0</v>
      </c>
      <c r="O28" s="22">
        <f t="shared" si="0"/>
        <v>0</v>
      </c>
      <c r="P28" s="23">
        <f>MIN(P4:P27)</f>
        <v>0</v>
      </c>
      <c r="Q28" s="20"/>
    </row>
    <row r="29" spans="1:17" x14ac:dyDescent="0.25">
      <c r="A29" s="20"/>
      <c r="B29" s="20"/>
      <c r="C29" s="54"/>
      <c r="D29" s="24" t="s">
        <v>50</v>
      </c>
      <c r="E29" s="25">
        <f>MAX(E4:E27)</f>
        <v>90.909090909090907</v>
      </c>
      <c r="F29" s="25">
        <f t="shared" ref="F29:P29" si="1">MAX(F4:F27)</f>
        <v>100</v>
      </c>
      <c r="G29" s="25">
        <f t="shared" si="1"/>
        <v>50</v>
      </c>
      <c r="H29" s="25">
        <f t="shared" si="1"/>
        <v>42.857142857142854</v>
      </c>
      <c r="I29" s="25">
        <f t="shared" si="1"/>
        <v>78.94736842105263</v>
      </c>
      <c r="J29" s="25">
        <f t="shared" si="1"/>
        <v>54.54545454545454</v>
      </c>
      <c r="K29" s="25">
        <f t="shared" si="1"/>
        <v>52.380952380952387</v>
      </c>
      <c r="L29" s="25">
        <f t="shared" si="1"/>
        <v>10.526315789473683</v>
      </c>
      <c r="M29" s="25">
        <f t="shared" si="1"/>
        <v>50</v>
      </c>
      <c r="N29" s="25">
        <f t="shared" si="1"/>
        <v>38.461538461538467</v>
      </c>
      <c r="O29" s="25">
        <f t="shared" si="1"/>
        <v>16.666666666666664</v>
      </c>
      <c r="P29" s="9">
        <f t="shared" si="1"/>
        <v>32.142857142857146</v>
      </c>
      <c r="Q29" s="20"/>
    </row>
    <row r="30" spans="1:17" x14ac:dyDescent="0.25">
      <c r="A30" s="20"/>
      <c r="B30" s="20"/>
      <c r="C30" s="55"/>
      <c r="D30" s="26" t="s">
        <v>51</v>
      </c>
      <c r="E30" s="27">
        <f t="shared" ref="E30:P30" si="2">AVERAGE(E4:E27)</f>
        <v>31.096784142405479</v>
      </c>
      <c r="F30" s="27">
        <f t="shared" si="2"/>
        <v>43.758286424219278</v>
      </c>
      <c r="G30" s="27">
        <f t="shared" si="2"/>
        <v>9.2836650680269202</v>
      </c>
      <c r="H30" s="27">
        <f t="shared" si="2"/>
        <v>13.334867587415706</v>
      </c>
      <c r="I30" s="27">
        <f t="shared" si="2"/>
        <v>10.742676191682905</v>
      </c>
      <c r="J30" s="27">
        <f t="shared" si="2"/>
        <v>8.478251486962856</v>
      </c>
      <c r="K30" s="27">
        <f t="shared" si="2"/>
        <v>18.045825298031698</v>
      </c>
      <c r="L30" s="27">
        <f t="shared" si="2"/>
        <v>1.8550807094364263</v>
      </c>
      <c r="M30" s="27">
        <f t="shared" si="2"/>
        <v>21.319411421909777</v>
      </c>
      <c r="N30" s="27">
        <f t="shared" si="2"/>
        <v>11.248271544153473</v>
      </c>
      <c r="O30" s="27">
        <f t="shared" si="2"/>
        <v>2.5379689948413646</v>
      </c>
      <c r="P30" s="17">
        <f t="shared" si="2"/>
        <v>3.1539816975388661</v>
      </c>
      <c r="Q30" s="20"/>
    </row>
    <row r="31" spans="1:17" x14ac:dyDescent="0.25">
      <c r="A31" s="20"/>
      <c r="B31" s="20"/>
      <c r="C31" s="56" t="s">
        <v>34</v>
      </c>
      <c r="D31" s="28" t="s">
        <v>49</v>
      </c>
      <c r="E31" s="22">
        <f t="shared" ref="E31:P31" si="3">MIN(E11:E27)</f>
        <v>0</v>
      </c>
      <c r="F31" s="22">
        <f t="shared" si="3"/>
        <v>3.3333333333333335</v>
      </c>
      <c r="G31" s="22">
        <f t="shared" si="3"/>
        <v>0</v>
      </c>
      <c r="H31" s="22">
        <f t="shared" si="3"/>
        <v>0</v>
      </c>
      <c r="I31" s="22">
        <f t="shared" si="3"/>
        <v>0</v>
      </c>
      <c r="J31" s="22">
        <f t="shared" si="3"/>
        <v>0</v>
      </c>
      <c r="K31" s="22">
        <f t="shared" si="3"/>
        <v>0</v>
      </c>
      <c r="L31" s="22">
        <f t="shared" si="3"/>
        <v>0</v>
      </c>
      <c r="M31" s="22">
        <f t="shared" si="3"/>
        <v>0</v>
      </c>
      <c r="N31" s="22">
        <f t="shared" si="3"/>
        <v>0</v>
      </c>
      <c r="O31" s="22">
        <f t="shared" si="3"/>
        <v>0</v>
      </c>
      <c r="P31" s="23">
        <f t="shared" si="3"/>
        <v>0</v>
      </c>
      <c r="Q31" s="20"/>
    </row>
    <row r="32" spans="1:17" x14ac:dyDescent="0.25">
      <c r="A32" s="20"/>
      <c r="B32" s="20"/>
      <c r="C32" s="57"/>
      <c r="D32" s="29" t="s">
        <v>50</v>
      </c>
      <c r="E32" s="25">
        <f t="shared" ref="E32:P32" si="4">MAX(E11:E27)</f>
        <v>90.909090909090907</v>
      </c>
      <c r="F32" s="25">
        <f t="shared" si="4"/>
        <v>75</v>
      </c>
      <c r="G32" s="25">
        <f t="shared" si="4"/>
        <v>50</v>
      </c>
      <c r="H32" s="25">
        <f t="shared" si="4"/>
        <v>42.857142857142854</v>
      </c>
      <c r="I32" s="25">
        <f t="shared" si="4"/>
        <v>78.94736842105263</v>
      </c>
      <c r="J32" s="25">
        <f t="shared" si="4"/>
        <v>54.54545454545454</v>
      </c>
      <c r="K32" s="25">
        <f t="shared" si="4"/>
        <v>50</v>
      </c>
      <c r="L32" s="25">
        <f t="shared" si="4"/>
        <v>10.526315789473683</v>
      </c>
      <c r="M32" s="25">
        <f t="shared" si="4"/>
        <v>50</v>
      </c>
      <c r="N32" s="25">
        <f t="shared" si="4"/>
        <v>38.461538461538467</v>
      </c>
      <c r="O32" s="25">
        <f t="shared" si="4"/>
        <v>4.7619047619047619</v>
      </c>
      <c r="P32" s="9">
        <f t="shared" si="4"/>
        <v>32.142857142857146</v>
      </c>
      <c r="Q32" s="20"/>
    </row>
    <row r="33" spans="1:17" x14ac:dyDescent="0.25">
      <c r="A33" s="20"/>
      <c r="B33" s="20"/>
      <c r="C33" s="58"/>
      <c r="D33" s="30" t="s">
        <v>51</v>
      </c>
      <c r="E33" s="27">
        <f t="shared" ref="E33:P33" si="5">AVERAGE(E11:E27)</f>
        <v>42.046807401274854</v>
      </c>
      <c r="F33" s="27">
        <f>AVERAGE(F11:F27)</f>
        <v>29.714784797446896</v>
      </c>
      <c r="G33" s="27">
        <f t="shared" si="5"/>
        <v>13.106350684273298</v>
      </c>
      <c r="H33" s="27">
        <f t="shared" si="5"/>
        <v>17.656952058115323</v>
      </c>
      <c r="I33" s="27">
        <f t="shared" si="5"/>
        <v>9.6148712677659809</v>
      </c>
      <c r="J33" s="27">
        <f>AVERAGE(J11:J27)</f>
        <v>11.283504658886228</v>
      </c>
      <c r="K33" s="27">
        <f t="shared" si="5"/>
        <v>10.86291388663305</v>
      </c>
      <c r="L33" s="27">
        <f t="shared" si="5"/>
        <v>1.4361885104919159</v>
      </c>
      <c r="M33" s="27">
        <f t="shared" si="5"/>
        <v>16.367681354383421</v>
      </c>
      <c r="N33" s="27">
        <f t="shared" si="5"/>
        <v>14.963405814558012</v>
      </c>
      <c r="O33" s="27">
        <f t="shared" si="5"/>
        <v>1.0480010459385098</v>
      </c>
      <c r="P33" s="17">
        <f t="shared" si="5"/>
        <v>3.6601307189542487</v>
      </c>
      <c r="Q33" s="20"/>
    </row>
    <row r="34" spans="1:17" x14ac:dyDescent="0.25">
      <c r="A34" s="20"/>
      <c r="B34" s="20"/>
      <c r="C34" s="59" t="s">
        <v>52</v>
      </c>
      <c r="D34" s="28" t="s">
        <v>49</v>
      </c>
      <c r="E34" s="22">
        <f>MIN(E12:E27)</f>
        <v>0</v>
      </c>
      <c r="F34" s="22">
        <f t="shared" ref="F34:P34" si="6">MIN(F12:F27)</f>
        <v>3.3333333333333335</v>
      </c>
      <c r="G34" s="22">
        <f t="shared" si="6"/>
        <v>0</v>
      </c>
      <c r="H34" s="22">
        <f t="shared" si="6"/>
        <v>0</v>
      </c>
      <c r="I34" s="22">
        <f t="shared" si="6"/>
        <v>0</v>
      </c>
      <c r="J34" s="22">
        <f t="shared" si="6"/>
        <v>0</v>
      </c>
      <c r="K34" s="22">
        <f t="shared" si="6"/>
        <v>0</v>
      </c>
      <c r="L34" s="22">
        <f t="shared" si="6"/>
        <v>0</v>
      </c>
      <c r="M34" s="22">
        <f t="shared" si="6"/>
        <v>0</v>
      </c>
      <c r="N34" s="22">
        <f t="shared" si="6"/>
        <v>0</v>
      </c>
      <c r="O34" s="22">
        <f t="shared" si="6"/>
        <v>0</v>
      </c>
      <c r="P34" s="23">
        <f t="shared" si="6"/>
        <v>0</v>
      </c>
      <c r="Q34" s="20"/>
    </row>
    <row r="35" spans="1:17" x14ac:dyDescent="0.25">
      <c r="A35" s="20"/>
      <c r="B35" s="20"/>
      <c r="C35" s="60"/>
      <c r="D35" s="29" t="s">
        <v>50</v>
      </c>
      <c r="E35" s="25">
        <f t="shared" ref="E35:P35" si="7">MAX(E12:E27)</f>
        <v>90.909090909090907</v>
      </c>
      <c r="F35" s="25">
        <f t="shared" si="7"/>
        <v>75</v>
      </c>
      <c r="G35" s="25">
        <f t="shared" si="7"/>
        <v>50</v>
      </c>
      <c r="H35" s="25">
        <f t="shared" si="7"/>
        <v>42.857142857142854</v>
      </c>
      <c r="I35" s="25">
        <f t="shared" si="7"/>
        <v>78.94736842105263</v>
      </c>
      <c r="J35" s="25">
        <f t="shared" si="7"/>
        <v>54.54545454545454</v>
      </c>
      <c r="K35" s="25">
        <f t="shared" si="7"/>
        <v>21.621621621621621</v>
      </c>
      <c r="L35" s="25">
        <f t="shared" si="7"/>
        <v>10.526315789473683</v>
      </c>
      <c r="M35" s="25">
        <f t="shared" si="7"/>
        <v>50</v>
      </c>
      <c r="N35" s="25">
        <f t="shared" si="7"/>
        <v>38.461538461538467</v>
      </c>
      <c r="O35" s="25">
        <f t="shared" si="7"/>
        <v>4.7619047619047619</v>
      </c>
      <c r="P35" s="9">
        <f t="shared" si="7"/>
        <v>32.142857142857146</v>
      </c>
      <c r="Q35" s="20"/>
    </row>
    <row r="36" spans="1:17" x14ac:dyDescent="0.25">
      <c r="A36" s="20"/>
      <c r="B36" s="20"/>
      <c r="C36" s="61"/>
      <c r="D36" s="30" t="s">
        <v>51</v>
      </c>
      <c r="E36" s="27">
        <f t="shared" ref="E36:P36" si="8">AVERAGE(E12:E27)</f>
        <v>43.98028841941008</v>
      </c>
      <c r="F36" s="27">
        <f t="shared" si="8"/>
        <v>26.884458847287327</v>
      </c>
      <c r="G36" s="27">
        <f t="shared" si="8"/>
        <v>13.92549760204038</v>
      </c>
      <c r="H36" s="27">
        <f t="shared" si="8"/>
        <v>18.239678228414203</v>
      </c>
      <c r="I36" s="27">
        <f t="shared" si="8"/>
        <v>10.215800722001354</v>
      </c>
      <c r="J36" s="27">
        <f t="shared" si="8"/>
        <v>11.815112588955506</v>
      </c>
      <c r="K36" s="27">
        <f t="shared" si="8"/>
        <v>8.416846004547617</v>
      </c>
      <c r="L36" s="27">
        <f t="shared" si="8"/>
        <v>1.1787280701754383</v>
      </c>
      <c r="M36" s="27">
        <f t="shared" si="8"/>
        <v>16.348994772365721</v>
      </c>
      <c r="N36" s="27">
        <f t="shared" si="8"/>
        <v>15.898618677967887</v>
      </c>
      <c r="O36" s="27">
        <f t="shared" si="8"/>
        <v>0.93989000019855551</v>
      </c>
      <c r="P36" s="17">
        <f t="shared" si="8"/>
        <v>3.0208333333333335</v>
      </c>
      <c r="Q36" s="20"/>
    </row>
    <row r="37" spans="1:17" x14ac:dyDescent="0.25">
      <c r="A37" s="20"/>
      <c r="B37" s="20"/>
      <c r="C37" s="62" t="s">
        <v>16</v>
      </c>
      <c r="D37" s="31" t="s">
        <v>49</v>
      </c>
      <c r="E37" s="22">
        <f t="shared" ref="E37:P37" si="9">MIN(E4:E10)</f>
        <v>0</v>
      </c>
      <c r="F37" s="22">
        <f t="shared" si="9"/>
        <v>42.857142857142854</v>
      </c>
      <c r="G37" s="22">
        <f t="shared" si="9"/>
        <v>0</v>
      </c>
      <c r="H37" s="22">
        <f t="shared" si="9"/>
        <v>0</v>
      </c>
      <c r="I37" s="22">
        <f t="shared" si="9"/>
        <v>0</v>
      </c>
      <c r="J37" s="22">
        <f t="shared" si="9"/>
        <v>0</v>
      </c>
      <c r="K37" s="22">
        <f t="shared" si="9"/>
        <v>9.5238095238095237</v>
      </c>
      <c r="L37" s="22">
        <f t="shared" si="9"/>
        <v>0</v>
      </c>
      <c r="M37" s="22">
        <f t="shared" si="9"/>
        <v>23.809523809523807</v>
      </c>
      <c r="N37" s="22">
        <f t="shared" si="9"/>
        <v>0</v>
      </c>
      <c r="O37" s="22">
        <f t="shared" si="9"/>
        <v>0</v>
      </c>
      <c r="P37" s="23">
        <f t="shared" si="9"/>
        <v>0</v>
      </c>
      <c r="Q37" s="20"/>
    </row>
    <row r="38" spans="1:17" x14ac:dyDescent="0.25">
      <c r="A38" s="20"/>
      <c r="B38" s="20"/>
      <c r="C38" s="63"/>
      <c r="D38" s="32" t="s">
        <v>50</v>
      </c>
      <c r="E38" s="25">
        <f t="shared" ref="E38:P38" si="10">MAX(E4:E10)</f>
        <v>17.241379310344801</v>
      </c>
      <c r="F38" s="25">
        <f t="shared" si="10"/>
        <v>100</v>
      </c>
      <c r="G38" s="25">
        <f t="shared" si="10"/>
        <v>0</v>
      </c>
      <c r="H38" s="25">
        <f t="shared" si="10"/>
        <v>10.344827586206897</v>
      </c>
      <c r="I38" s="25">
        <f t="shared" si="10"/>
        <v>38.095238095238095</v>
      </c>
      <c r="J38" s="25">
        <f t="shared" si="10"/>
        <v>6.8965517241379306</v>
      </c>
      <c r="K38" s="25">
        <f t="shared" si="10"/>
        <v>52.380952380952387</v>
      </c>
      <c r="L38" s="25">
        <f t="shared" si="10"/>
        <v>10.344827586206897</v>
      </c>
      <c r="M38" s="25">
        <f t="shared" si="10"/>
        <v>41.666666666666671</v>
      </c>
      <c r="N38" s="25">
        <f t="shared" si="10"/>
        <v>5.5555555555555554</v>
      </c>
      <c r="O38" s="25">
        <f t="shared" si="10"/>
        <v>16.666666666666664</v>
      </c>
      <c r="P38" s="9">
        <f t="shared" si="10"/>
        <v>5.2631578947368416</v>
      </c>
      <c r="Q38" s="20"/>
    </row>
    <row r="39" spans="1:17" x14ac:dyDescent="0.25">
      <c r="A39" s="20"/>
      <c r="B39" s="20"/>
      <c r="C39" s="64"/>
      <c r="D39" s="33" t="s">
        <v>51</v>
      </c>
      <c r="E39" s="27">
        <f t="shared" ref="E39:P39" si="11">AVERAGE(E4:E10)</f>
        <v>4.5038705137227266</v>
      </c>
      <c r="F39" s="27">
        <f t="shared" si="11"/>
        <v>77.863933232095022</v>
      </c>
      <c r="G39" s="27">
        <f t="shared" si="11"/>
        <v>0</v>
      </c>
      <c r="H39" s="27">
        <f t="shared" si="11"/>
        <v>2.8383767300023459</v>
      </c>
      <c r="I39" s="27">
        <f t="shared" si="11"/>
        <v>13.481631006909721</v>
      </c>
      <c r="J39" s="27">
        <f t="shared" si="11"/>
        <v>1.6654937837203845</v>
      </c>
      <c r="K39" s="27">
        <f t="shared" si="11"/>
        <v>35.490038725714122</v>
      </c>
      <c r="L39" s="27">
        <f t="shared" si="11"/>
        <v>2.8723903354445226</v>
      </c>
      <c r="M39" s="27">
        <f t="shared" si="11"/>
        <v>33.345041585902358</v>
      </c>
      <c r="N39" s="27">
        <f t="shared" si="11"/>
        <v>2.2258026017424513</v>
      </c>
      <c r="O39" s="27">
        <f t="shared" si="11"/>
        <v>6.1564625850340127</v>
      </c>
      <c r="P39" s="17">
        <f t="shared" si="11"/>
        <v>1.9247626455300815</v>
      </c>
      <c r="Q39" s="20"/>
    </row>
    <row r="40" spans="1:17" x14ac:dyDescent="0.25">
      <c r="A40" s="34"/>
      <c r="B40" s="34"/>
      <c r="C40" s="65" t="s">
        <v>27</v>
      </c>
      <c r="D40" s="35" t="s">
        <v>49</v>
      </c>
      <c r="E40" s="22">
        <f>MIN(E11:E20)</f>
        <v>0</v>
      </c>
      <c r="F40" s="22">
        <f t="shared" ref="F40:P40" si="12">MIN(F11:F20)</f>
        <v>4.7619047619047619</v>
      </c>
      <c r="G40" s="22">
        <f t="shared" si="12"/>
        <v>0</v>
      </c>
      <c r="H40" s="22">
        <f t="shared" si="12"/>
        <v>0</v>
      </c>
      <c r="I40" s="22">
        <f t="shared" si="12"/>
        <v>0</v>
      </c>
      <c r="J40" s="22">
        <f t="shared" si="12"/>
        <v>0</v>
      </c>
      <c r="K40" s="22">
        <f t="shared" si="12"/>
        <v>0</v>
      </c>
      <c r="L40" s="22">
        <f t="shared" si="12"/>
        <v>0</v>
      </c>
      <c r="M40" s="22">
        <f t="shared" si="12"/>
        <v>0</v>
      </c>
      <c r="N40" s="22">
        <f t="shared" si="12"/>
        <v>0</v>
      </c>
      <c r="O40" s="22">
        <f t="shared" si="12"/>
        <v>0</v>
      </c>
      <c r="P40" s="23">
        <f t="shared" si="12"/>
        <v>0</v>
      </c>
      <c r="Q40" s="34"/>
    </row>
    <row r="41" spans="1:17" x14ac:dyDescent="0.25">
      <c r="A41" s="34"/>
      <c r="B41" s="34"/>
      <c r="C41" s="66"/>
      <c r="D41" s="36" t="s">
        <v>50</v>
      </c>
      <c r="E41" s="25">
        <f>MAX(E11:E20)</f>
        <v>80.952380952380949</v>
      </c>
      <c r="F41" s="25">
        <f t="shared" ref="F41:P41" si="13">MAX(F11:F20)</f>
        <v>75</v>
      </c>
      <c r="G41" s="25">
        <f t="shared" si="13"/>
        <v>50</v>
      </c>
      <c r="H41" s="25">
        <f t="shared" si="13"/>
        <v>42.857142857142854</v>
      </c>
      <c r="I41" s="25">
        <f t="shared" si="13"/>
        <v>78.94736842105263</v>
      </c>
      <c r="J41" s="25">
        <f t="shared" si="13"/>
        <v>33.333333333333329</v>
      </c>
      <c r="K41" s="25">
        <f t="shared" si="13"/>
        <v>50</v>
      </c>
      <c r="L41" s="25">
        <f t="shared" si="13"/>
        <v>10.526315789473683</v>
      </c>
      <c r="M41" s="25">
        <f t="shared" si="13"/>
        <v>50</v>
      </c>
      <c r="N41" s="25">
        <f t="shared" si="13"/>
        <v>33.333333333333329</v>
      </c>
      <c r="O41" s="25">
        <f t="shared" si="13"/>
        <v>2.7777777777777777</v>
      </c>
      <c r="P41" s="9">
        <f t="shared" si="13"/>
        <v>32.142857142857146</v>
      </c>
      <c r="Q41" s="34"/>
    </row>
    <row r="42" spans="1:17" x14ac:dyDescent="0.25">
      <c r="A42" s="34"/>
      <c r="B42" s="34"/>
      <c r="C42" s="67"/>
      <c r="D42" s="37" t="s">
        <v>51</v>
      </c>
      <c r="E42" s="27">
        <f>AVERAGE(E11:E20)</f>
        <v>34.765229515229521</v>
      </c>
      <c r="F42" s="27">
        <f t="shared" ref="F42:P42" si="14">AVERAGE(F11:F20)</f>
        <v>35.920431709905394</v>
      </c>
      <c r="G42" s="27">
        <f t="shared" si="14"/>
        <v>8.7940797940797957</v>
      </c>
      <c r="H42" s="27">
        <f t="shared" si="14"/>
        <v>18.565529815529814</v>
      </c>
      <c r="I42" s="27">
        <f t="shared" si="14"/>
        <v>11.228070175438594</v>
      </c>
      <c r="J42" s="27">
        <f t="shared" si="14"/>
        <v>7.405619905619905</v>
      </c>
      <c r="K42" s="27">
        <f t="shared" si="14"/>
        <v>13.769305019305017</v>
      </c>
      <c r="L42" s="27">
        <f t="shared" si="14"/>
        <v>2.441520467836257</v>
      </c>
      <c r="M42" s="27">
        <f t="shared" si="14"/>
        <v>19.16155817471607</v>
      </c>
      <c r="N42" s="27">
        <f t="shared" si="14"/>
        <v>12.340236853394748</v>
      </c>
      <c r="O42" s="27">
        <f t="shared" si="14"/>
        <v>0.54804804804804808</v>
      </c>
      <c r="P42" s="17">
        <f t="shared" si="14"/>
        <v>5.7460317460317469</v>
      </c>
      <c r="Q42" s="34"/>
    </row>
    <row r="43" spans="1:17" x14ac:dyDescent="0.25">
      <c r="A43" s="34"/>
      <c r="B43" s="34"/>
      <c r="C43" s="68" t="s">
        <v>40</v>
      </c>
      <c r="D43" s="38" t="s">
        <v>49</v>
      </c>
      <c r="E43" s="22">
        <f>MIN(E21:E24)</f>
        <v>23.076923076923077</v>
      </c>
      <c r="F43" s="22">
        <f t="shared" ref="F43:P43" si="15">MIN(F21:F24)</f>
        <v>3.3333333333333335</v>
      </c>
      <c r="G43" s="22">
        <f t="shared" si="15"/>
        <v>13.636363636363635</v>
      </c>
      <c r="H43" s="22">
        <f t="shared" si="15"/>
        <v>0</v>
      </c>
      <c r="I43" s="22">
        <f t="shared" si="15"/>
        <v>0</v>
      </c>
      <c r="J43" s="22">
        <f t="shared" si="15"/>
        <v>0</v>
      </c>
      <c r="K43" s="22">
        <f t="shared" si="15"/>
        <v>0</v>
      </c>
      <c r="L43" s="22">
        <f t="shared" si="15"/>
        <v>0</v>
      </c>
      <c r="M43" s="22">
        <f t="shared" si="15"/>
        <v>0</v>
      </c>
      <c r="N43" s="22">
        <f t="shared" si="15"/>
        <v>0</v>
      </c>
      <c r="O43" s="22">
        <f t="shared" si="15"/>
        <v>0</v>
      </c>
      <c r="P43" s="23">
        <f t="shared" si="15"/>
        <v>0</v>
      </c>
      <c r="Q43" s="34"/>
    </row>
    <row r="44" spans="1:17" x14ac:dyDescent="0.25">
      <c r="A44" s="34"/>
      <c r="B44" s="34"/>
      <c r="C44" s="69"/>
      <c r="D44" s="39" t="s">
        <v>50</v>
      </c>
      <c r="E44" s="25">
        <f>MAX(E21:E24)</f>
        <v>90.909090909090907</v>
      </c>
      <c r="F44" s="25">
        <f t="shared" ref="F44:P44" si="16">MAX(F21:F24)</f>
        <v>38.461538461538467</v>
      </c>
      <c r="G44" s="25">
        <f t="shared" si="16"/>
        <v>30</v>
      </c>
      <c r="H44" s="25">
        <f t="shared" si="16"/>
        <v>32</v>
      </c>
      <c r="I44" s="25">
        <f t="shared" si="16"/>
        <v>0</v>
      </c>
      <c r="J44" s="25">
        <f t="shared" si="16"/>
        <v>54.54545454545454</v>
      </c>
      <c r="K44" s="25">
        <f t="shared" si="16"/>
        <v>7.6923076923076925</v>
      </c>
      <c r="L44" s="25">
        <f t="shared" si="16"/>
        <v>0</v>
      </c>
      <c r="M44" s="25">
        <f t="shared" si="16"/>
        <v>30.76923076923077</v>
      </c>
      <c r="N44" s="25">
        <f t="shared" si="16"/>
        <v>38.461538461538467</v>
      </c>
      <c r="O44" s="25">
        <f t="shared" si="16"/>
        <v>0</v>
      </c>
      <c r="P44" s="9">
        <f t="shared" si="16"/>
        <v>0</v>
      </c>
      <c r="Q44" s="34"/>
    </row>
    <row r="45" spans="1:17" x14ac:dyDescent="0.25">
      <c r="A45" s="34"/>
      <c r="B45" s="34"/>
      <c r="C45" s="70"/>
      <c r="D45" s="40" t="s">
        <v>51</v>
      </c>
      <c r="E45" s="27">
        <f>AVERAGE(E21:E24)</f>
        <v>60.663170163170157</v>
      </c>
      <c r="F45" s="27">
        <f t="shared" ref="F45:P45" si="17">AVERAGE(F21:F24)</f>
        <v>18.721445221445222</v>
      </c>
      <c r="G45" s="27">
        <f t="shared" si="17"/>
        <v>20.67832167832168</v>
      </c>
      <c r="H45" s="27">
        <f t="shared" si="17"/>
        <v>19.515151515151516</v>
      </c>
      <c r="I45" s="27">
        <f t="shared" si="17"/>
        <v>0</v>
      </c>
      <c r="J45" s="27">
        <f t="shared" si="17"/>
        <v>20.469696969696969</v>
      </c>
      <c r="K45" s="27">
        <f t="shared" si="17"/>
        <v>3.7564102564102568</v>
      </c>
      <c r="L45" s="27">
        <f t="shared" si="17"/>
        <v>0</v>
      </c>
      <c r="M45" s="27">
        <f t="shared" si="17"/>
        <v>14.965034965034967</v>
      </c>
      <c r="N45" s="27">
        <f t="shared" si="17"/>
        <v>20.615384615384617</v>
      </c>
      <c r="O45" s="27">
        <f t="shared" si="17"/>
        <v>0</v>
      </c>
      <c r="P45" s="17">
        <f t="shared" si="17"/>
        <v>0</v>
      </c>
      <c r="Q45" s="34"/>
    </row>
    <row r="46" spans="1:17" x14ac:dyDescent="0.25">
      <c r="A46" s="34"/>
      <c r="B46" s="34"/>
      <c r="C46" s="50" t="s">
        <v>45</v>
      </c>
      <c r="D46" s="41" t="s">
        <v>49</v>
      </c>
      <c r="E46" s="22">
        <f>MIN(E25:E27)</f>
        <v>34.782608695652172</v>
      </c>
      <c r="F46" s="22">
        <f t="shared" ref="F46:P46" si="18">MIN(F25:F27)</f>
        <v>8.695652173913043</v>
      </c>
      <c r="G46" s="22">
        <f t="shared" si="18"/>
        <v>14.285714285714285</v>
      </c>
      <c r="H46" s="22">
        <f t="shared" si="18"/>
        <v>4.3478260869565215</v>
      </c>
      <c r="I46" s="22">
        <f t="shared" si="18"/>
        <v>6.4516129032258061</v>
      </c>
      <c r="J46" s="22">
        <f t="shared" si="18"/>
        <v>8.695652173913043</v>
      </c>
      <c r="K46" s="22">
        <f t="shared" si="18"/>
        <v>0</v>
      </c>
      <c r="L46" s="22">
        <f t="shared" si="18"/>
        <v>0</v>
      </c>
      <c r="M46" s="22">
        <f t="shared" si="18"/>
        <v>4.3478260869565215</v>
      </c>
      <c r="N46" s="22">
        <f t="shared" si="18"/>
        <v>9.5238095238095237</v>
      </c>
      <c r="O46" s="22">
        <f t="shared" si="18"/>
        <v>3.225806451612903</v>
      </c>
      <c r="P46" s="23">
        <f t="shared" si="18"/>
        <v>0</v>
      </c>
      <c r="Q46" s="34"/>
    </row>
    <row r="47" spans="1:17" x14ac:dyDescent="0.25">
      <c r="A47" s="34"/>
      <c r="B47" s="34"/>
      <c r="C47" s="51"/>
      <c r="D47" s="42" t="s">
        <v>50</v>
      </c>
      <c r="E47" s="25">
        <f>MAX(E25:E27)</f>
        <v>51.612903225806448</v>
      </c>
      <c r="F47" s="25">
        <f t="shared" ref="F47:P47" si="19">MAX(F25:F27)</f>
        <v>33.333333333333329</v>
      </c>
      <c r="G47" s="25">
        <f t="shared" si="19"/>
        <v>21.739130434782609</v>
      </c>
      <c r="H47" s="25">
        <f t="shared" si="19"/>
        <v>22.58064516129032</v>
      </c>
      <c r="I47" s="25">
        <f t="shared" si="19"/>
        <v>30.434782608695656</v>
      </c>
      <c r="J47" s="25">
        <f t="shared" si="19"/>
        <v>14.285714285714285</v>
      </c>
      <c r="K47" s="25">
        <f t="shared" si="19"/>
        <v>19.047619047619047</v>
      </c>
      <c r="L47" s="25">
        <f t="shared" si="19"/>
        <v>0</v>
      </c>
      <c r="M47" s="25">
        <f t="shared" si="19"/>
        <v>12.903225806451612</v>
      </c>
      <c r="N47" s="25">
        <f t="shared" si="19"/>
        <v>26.086956521739129</v>
      </c>
      <c r="O47" s="25">
        <f t="shared" si="19"/>
        <v>4.7619047619047619</v>
      </c>
      <c r="P47" s="9">
        <f t="shared" si="19"/>
        <v>4.7619047619047619</v>
      </c>
      <c r="Q47" s="34"/>
    </row>
    <row r="48" spans="1:17" x14ac:dyDescent="0.25">
      <c r="A48" s="34"/>
      <c r="B48" s="34"/>
      <c r="C48" s="52"/>
      <c r="D48" s="43" t="s">
        <v>51</v>
      </c>
      <c r="E48" s="27">
        <f>AVEDEV(E25:E27)</f>
        <v>6.7439910357161397</v>
      </c>
      <c r="F48" s="27">
        <f t="shared" ref="F48:P48" si="20">AVEDEV(F25:F27)</f>
        <v>9.9942860111163032</v>
      </c>
      <c r="G48" s="27">
        <f t="shared" si="20"/>
        <v>2.9030031835080927</v>
      </c>
      <c r="H48" s="27">
        <f t="shared" si="20"/>
        <v>6.9532566026254656</v>
      </c>
      <c r="I48" s="27">
        <f t="shared" si="20"/>
        <v>8.9182751174336037</v>
      </c>
      <c r="J48" s="27">
        <f t="shared" si="20"/>
        <v>2.1772523876310692</v>
      </c>
      <c r="K48" s="27">
        <f t="shared" si="20"/>
        <v>7.100187745349035</v>
      </c>
      <c r="L48" s="27">
        <f t="shared" si="20"/>
        <v>0</v>
      </c>
      <c r="M48" s="27">
        <f t="shared" si="20"/>
        <v>3.0514184791884649</v>
      </c>
      <c r="N48" s="27">
        <f t="shared" si="20"/>
        <v>6.610417269603805</v>
      </c>
      <c r="O48" s="27">
        <f t="shared" si="20"/>
        <v>0.59069287680788385</v>
      </c>
      <c r="P48" s="17">
        <f t="shared" si="20"/>
        <v>2.1164021164021163</v>
      </c>
      <c r="Q48" s="34"/>
    </row>
  </sheetData>
  <mergeCells count="8">
    <mergeCell ref="A1:K1"/>
    <mergeCell ref="C46:C48"/>
    <mergeCell ref="C28:C30"/>
    <mergeCell ref="C31:C33"/>
    <mergeCell ref="C34:C36"/>
    <mergeCell ref="C37:C39"/>
    <mergeCell ref="C40:C42"/>
    <mergeCell ref="C43:C4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NRY_Haplogroup_Freq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vladimir_bajic</dc:creator>
  <cp:lastModifiedBy>vladimir_bajic</cp:lastModifiedBy>
  <dcterms:created xsi:type="dcterms:W3CDTF">2017-09-26T13:06:17Z</dcterms:created>
  <dcterms:modified xsi:type="dcterms:W3CDTF">2017-11-17T17:47:49Z</dcterms:modified>
</cp:coreProperties>
</file>